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a\Dropbox\Skills Canada Financial statements\2021 Financials\9-Sep 2020\"/>
    </mc:Choice>
  </mc:AlternateContent>
  <xr:revisionPtr revIDLastSave="0" documentId="13_ncr:1_{919DB4E3-51C8-4D73-9AAE-9F339E9BFF1F}" xr6:coauthVersionLast="45" xr6:coauthVersionMax="45" xr10:uidLastSave="{00000000-0000-0000-0000-000000000000}"/>
  <bookViews>
    <workbookView xWindow="28680" yWindow="-255" windowWidth="29040" windowHeight="15840" xr2:uid="{D73AE765-5FBE-4A14-9B13-A76FB007C181}"/>
  </bookViews>
  <sheets>
    <sheet name="Sheet1" sheetId="1" r:id="rId1"/>
  </sheets>
  <definedNames>
    <definedName name="_xlnm.Print_Titles" localSheetId="0">Sheet1!$A:$E,Sheet1!$4:$5</definedName>
    <definedName name="QB_BASIS_4" localSheetId="0" hidden="1">Sheet1!$R$3</definedName>
    <definedName name="QB_COLUMN_59200" localSheetId="0" hidden="1">Sheet1!$F$5</definedName>
    <definedName name="QB_COLUMN_62230" localSheetId="0" hidden="1">Sheet1!$L$5</definedName>
    <definedName name="QB_COLUMN_63620" localSheetId="0" hidden="1">Sheet1!$J$5</definedName>
    <definedName name="QB_COLUMN_63650" localSheetId="0" hidden="1">Sheet1!$P$5</definedName>
    <definedName name="QB_COLUMN_76210" localSheetId="0" hidden="1">Sheet1!$H$5</definedName>
    <definedName name="QB_COLUMN_76240" localSheetId="0" hidden="1">Sheet1!$N$5</definedName>
    <definedName name="QB_COLUMN_76260" localSheetId="0" hidden="1">Sheet1!$R$5</definedName>
    <definedName name="QB_COMPANY_0" localSheetId="0" hidden="1">Sheet1!$A$1</definedName>
    <definedName name="QB_DATA_0" localSheetId="0" hidden="1">Sheet1!$8:$8,Sheet1!$9:$9,Sheet1!$10:$10,Sheet1!$11:$11,Sheet1!$12:$12,Sheet1!$13:$13,Sheet1!$16:$16,Sheet1!$17:$17,Sheet1!$18:$18,Sheet1!$19:$19,Sheet1!$23:$23,Sheet1!$24:$24,Sheet1!$25:$25,Sheet1!$26:$26,Sheet1!$27:$27,Sheet1!$28:$28</definedName>
    <definedName name="QB_DATA_1" localSheetId="0" hidden="1">Sheet1!$29:$29,Sheet1!$30:$30,Sheet1!$31:$31,Sheet1!$32:$32,Sheet1!$33:$33,Sheet1!$34:$34,Sheet1!$35:$35,Sheet1!$36:$36,Sheet1!$37:$37,Sheet1!$38:$38,Sheet1!$39:$39,Sheet1!$40:$40,Sheet1!$41:$41,Sheet1!$42:$42</definedName>
    <definedName name="QB_DATE_1" localSheetId="0" hidden="1">Sheet1!$R$2</definedName>
    <definedName name="QB_FORMULA_0" localSheetId="0" hidden="1">Sheet1!$J$8,Sheet1!$P$8,Sheet1!$J$9,Sheet1!$P$9,Sheet1!$J$10,Sheet1!$P$10,Sheet1!$J$11,Sheet1!$P$11,Sheet1!$J$12,Sheet1!$P$12,Sheet1!$J$13,Sheet1!$P$13,Sheet1!$F$14,Sheet1!$H$14,Sheet1!$J$14,Sheet1!$L$14</definedName>
    <definedName name="QB_FORMULA_1" localSheetId="0" hidden="1">Sheet1!$N$14,Sheet1!$P$14,Sheet1!$R$14,Sheet1!$J$16,Sheet1!$P$16,Sheet1!$J$17,Sheet1!$P$17,Sheet1!$J$18,Sheet1!$P$18,Sheet1!$J$19,Sheet1!$P$19,Sheet1!$F$20,Sheet1!$H$20,Sheet1!$J$20,Sheet1!$L$20,Sheet1!$N$20</definedName>
    <definedName name="QB_FORMULA_2" localSheetId="0" hidden="1">Sheet1!$P$20,Sheet1!$R$20,Sheet1!$F$21,Sheet1!$H$21,Sheet1!$J$21,Sheet1!$L$21,Sheet1!$N$21,Sheet1!$P$21,Sheet1!$R$21,Sheet1!$J$23,Sheet1!$P$23,Sheet1!$J$24,Sheet1!$P$24,Sheet1!$J$25,Sheet1!$P$25,Sheet1!$J$26</definedName>
    <definedName name="QB_FORMULA_3" localSheetId="0" hidden="1">Sheet1!$P$26,Sheet1!$J$27,Sheet1!$P$27,Sheet1!$J$28,Sheet1!$P$28,Sheet1!$J$29,Sheet1!$P$29,Sheet1!$J$30,Sheet1!$P$30,Sheet1!$J$31,Sheet1!$P$31,Sheet1!$J$32,Sheet1!$P$32,Sheet1!$J$33,Sheet1!$P$33,Sheet1!$J$34</definedName>
    <definedName name="QB_FORMULA_4" localSheetId="0" hidden="1">Sheet1!$P$34,Sheet1!$J$35,Sheet1!$P$35,Sheet1!$J$37,Sheet1!$P$37,Sheet1!$J$38,Sheet1!$P$38,Sheet1!$J$39,Sheet1!$P$39,Sheet1!$J$40,Sheet1!$P$40,Sheet1!$J$41,Sheet1!$P$41,Sheet1!$J$42,Sheet1!$P$42,Sheet1!$F$43</definedName>
    <definedName name="QB_FORMULA_5" localSheetId="0" hidden="1">Sheet1!$H$43,Sheet1!$J$43,Sheet1!$L$43,Sheet1!$N$43,Sheet1!$P$43,Sheet1!$R$43,Sheet1!$F$44,Sheet1!$H$44,Sheet1!$J$44,Sheet1!$L$44,Sheet1!$N$44,Sheet1!$P$44,Sheet1!$R$44,Sheet1!$F$45,Sheet1!$H$45,Sheet1!$J$45</definedName>
    <definedName name="QB_FORMULA_6" localSheetId="0" hidden="1">Sheet1!$L$45,Sheet1!$N$45,Sheet1!$P$45,Sheet1!$R$45</definedName>
    <definedName name="QB_ROW_106240" localSheetId="0" hidden="1">Sheet1!$E$9</definedName>
    <definedName name="QB_ROW_108240" localSheetId="0" hidden="1">Sheet1!$E$10</definedName>
    <definedName name="QB_ROW_112240" localSheetId="0" hidden="1">Sheet1!$E$11</definedName>
    <definedName name="QB_ROW_122240" localSheetId="0" hidden="1">Sheet1!$E$37</definedName>
    <definedName name="QB_ROW_123240" localSheetId="0" hidden="1">Sheet1!$E$42</definedName>
    <definedName name="QB_ROW_124240" localSheetId="0" hidden="1">Sheet1!$E$40</definedName>
    <definedName name="QB_ROW_127240" localSheetId="0" hidden="1">Sheet1!$E$35</definedName>
    <definedName name="QB_ROW_132240" localSheetId="0" hidden="1">Sheet1!$E$24</definedName>
    <definedName name="QB_ROW_133240" localSheetId="0" hidden="1">Sheet1!$E$23</definedName>
    <definedName name="QB_ROW_135240" localSheetId="0" hidden="1">Sheet1!$E$25</definedName>
    <definedName name="QB_ROW_136240" localSheetId="0" hidden="1">Sheet1!$E$28</definedName>
    <definedName name="QB_ROW_157340" localSheetId="0" hidden="1">Sheet1!$E$18</definedName>
    <definedName name="QB_ROW_161240" localSheetId="0" hidden="1">Sheet1!$E$19</definedName>
    <definedName name="QB_ROW_170240" localSheetId="0" hidden="1">Sheet1!$E$26</definedName>
    <definedName name="QB_ROW_18301" localSheetId="0" hidden="1">Sheet1!$A$45</definedName>
    <definedName name="QB_ROW_19011" localSheetId="0" hidden="1">Sheet1!$B$6</definedName>
    <definedName name="QB_ROW_19311" localSheetId="0" hidden="1">Sheet1!$B$44</definedName>
    <definedName name="QB_ROW_20031" localSheetId="0" hidden="1">Sheet1!$D$7</definedName>
    <definedName name="QB_ROW_20331" localSheetId="0" hidden="1">Sheet1!$D$14</definedName>
    <definedName name="QB_ROW_21031" localSheetId="0" hidden="1">Sheet1!$D$22</definedName>
    <definedName name="QB_ROW_21331" localSheetId="0" hidden="1">Sheet1!$D$43</definedName>
    <definedName name="QB_ROW_25240" localSheetId="0" hidden="1">Sheet1!$E$33</definedName>
    <definedName name="QB_ROW_266240" localSheetId="0" hidden="1">Sheet1!$E$27</definedName>
    <definedName name="QB_ROW_267240" localSheetId="0" hidden="1">Sheet1!$E$29</definedName>
    <definedName name="QB_ROW_268240" localSheetId="0" hidden="1">Sheet1!$E$41</definedName>
    <definedName name="QB_ROW_273240" localSheetId="0" hidden="1">Sheet1!$E$39</definedName>
    <definedName name="QB_ROW_279240" localSheetId="0" hidden="1">Sheet1!$E$36</definedName>
    <definedName name="QB_ROW_293240" localSheetId="0" hidden="1">Sheet1!$E$38</definedName>
    <definedName name="QB_ROW_299240" localSheetId="0" hidden="1">Sheet1!$E$16</definedName>
    <definedName name="QB_ROW_301240" localSheetId="0" hidden="1">Sheet1!$E$17</definedName>
    <definedName name="QB_ROW_30240" localSheetId="0" hidden="1">Sheet1!$E$12</definedName>
    <definedName name="QB_ROW_314240" localSheetId="0" hidden="1">Sheet1!$E$8</definedName>
    <definedName name="QB_ROW_59240" localSheetId="0" hidden="1">Sheet1!$E$31</definedName>
    <definedName name="QB_ROW_60240" localSheetId="0" hidden="1">Sheet1!$E$32</definedName>
    <definedName name="QB_ROW_61240" localSheetId="0" hidden="1">Sheet1!$E$30</definedName>
    <definedName name="QB_ROW_62240" localSheetId="0" hidden="1">Sheet1!$E$34</definedName>
    <definedName name="QB_ROW_73240" localSheetId="0" hidden="1">Sheet1!$E$13</definedName>
    <definedName name="QB_ROW_86321" localSheetId="0" hidden="1">Sheet1!$C$21</definedName>
    <definedName name="QB_ROW_87031" localSheetId="0" hidden="1">Sheet1!$D$15</definedName>
    <definedName name="QB_ROW_87331" localSheetId="0" hidden="1">Sheet1!$D$20</definedName>
    <definedName name="QB_SUBTITLE_3" localSheetId="0" hidden="1">Sheet1!$A$3</definedName>
    <definedName name="QB_TIME_5" localSheetId="0" hidden="1">Sheet1!$R$1</definedName>
    <definedName name="QB_TITLE_2" localSheetId="0" hidden="1">Sheet1!$A$2</definedName>
    <definedName name="QBCANSUPPORTUPDATE" localSheetId="0">TRUE</definedName>
    <definedName name="QBCOMPANYFILENAME" localSheetId="0">"C:\Users\Public\Documents\Intuit\QuickBooks\Company Files\Skills Canada, BC YE Aug 31 2021.qbw"</definedName>
    <definedName name="QBENDDATE" localSheetId="0">20200930</definedName>
    <definedName name="QBHEADERSONSCREEN" localSheetId="0">TRUE</definedName>
    <definedName name="QBMETADATASIZE" localSheetId="0">5921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"59a6c43d7db64ef6903534fae1175bcc"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5</definedName>
    <definedName name="QBSTARTDATE" localSheetId="0">20200901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5" i="1" l="1"/>
  <c r="P45" i="1"/>
  <c r="N45" i="1"/>
  <c r="L45" i="1"/>
  <c r="J45" i="1"/>
  <c r="H45" i="1"/>
  <c r="F45" i="1"/>
  <c r="R44" i="1"/>
  <c r="P44" i="1"/>
  <c r="N44" i="1"/>
  <c r="L44" i="1"/>
  <c r="J44" i="1"/>
  <c r="H44" i="1"/>
  <c r="F44" i="1"/>
  <c r="R43" i="1"/>
  <c r="P43" i="1"/>
  <c r="N43" i="1"/>
  <c r="L43" i="1"/>
  <c r="J43" i="1"/>
  <c r="H43" i="1"/>
  <c r="F43" i="1"/>
  <c r="P42" i="1"/>
  <c r="J42" i="1"/>
  <c r="P41" i="1"/>
  <c r="J41" i="1"/>
  <c r="P40" i="1"/>
  <c r="J40" i="1"/>
  <c r="P39" i="1"/>
  <c r="J39" i="1"/>
  <c r="P38" i="1"/>
  <c r="J38" i="1"/>
  <c r="P37" i="1"/>
  <c r="J37" i="1"/>
  <c r="P35" i="1"/>
  <c r="J35" i="1"/>
  <c r="P34" i="1"/>
  <c r="J34" i="1"/>
  <c r="P33" i="1"/>
  <c r="J33" i="1"/>
  <c r="P32" i="1"/>
  <c r="J32" i="1"/>
  <c r="P31" i="1"/>
  <c r="J31" i="1"/>
  <c r="P30" i="1"/>
  <c r="J30" i="1"/>
  <c r="P29" i="1"/>
  <c r="J29" i="1"/>
  <c r="P28" i="1"/>
  <c r="J28" i="1"/>
  <c r="P27" i="1"/>
  <c r="J27" i="1"/>
  <c r="P26" i="1"/>
  <c r="J26" i="1"/>
  <c r="P25" i="1"/>
  <c r="J25" i="1"/>
  <c r="P24" i="1"/>
  <c r="J24" i="1"/>
  <c r="P23" i="1"/>
  <c r="J23" i="1"/>
  <c r="R21" i="1"/>
  <c r="P21" i="1"/>
  <c r="N21" i="1"/>
  <c r="L21" i="1"/>
  <c r="J21" i="1"/>
  <c r="H21" i="1"/>
  <c r="F21" i="1"/>
  <c r="R20" i="1"/>
  <c r="P20" i="1"/>
  <c r="N20" i="1"/>
  <c r="L20" i="1"/>
  <c r="J20" i="1"/>
  <c r="H20" i="1"/>
  <c r="F20" i="1"/>
  <c r="P19" i="1"/>
  <c r="J19" i="1"/>
  <c r="P18" i="1"/>
  <c r="J18" i="1"/>
  <c r="P17" i="1"/>
  <c r="J17" i="1"/>
  <c r="P16" i="1"/>
  <c r="J16" i="1"/>
  <c r="R14" i="1"/>
  <c r="P14" i="1"/>
  <c r="N14" i="1"/>
  <c r="L14" i="1"/>
  <c r="J14" i="1"/>
  <c r="H14" i="1"/>
  <c r="F14" i="1"/>
  <c r="P13" i="1"/>
  <c r="J13" i="1"/>
  <c r="P12" i="1"/>
  <c r="J12" i="1"/>
  <c r="P11" i="1"/>
  <c r="J11" i="1"/>
  <c r="P10" i="1"/>
  <c r="J10" i="1"/>
  <c r="P9" i="1"/>
  <c r="J9" i="1"/>
  <c r="P8" i="1"/>
  <c r="J8" i="1"/>
</calcChain>
</file>

<file path=xl/sharedStrings.xml><?xml version="1.0" encoding="utf-8"?>
<sst xmlns="http://schemas.openxmlformats.org/spreadsheetml/2006/main" count="51" uniqueCount="49">
  <si>
    <t>Skills Canada BC</t>
  </si>
  <si>
    <t>Profit &amp; Loss Budget Performance</t>
  </si>
  <si>
    <t>Accrual Basis</t>
  </si>
  <si>
    <t>September 2020</t>
  </si>
  <si>
    <t>Sep 20</t>
  </si>
  <si>
    <t>Budget</t>
  </si>
  <si>
    <t>$ Over Budget</t>
  </si>
  <si>
    <t>YTD Budget</t>
  </si>
  <si>
    <t>Annual Budget</t>
  </si>
  <si>
    <t>Ordinary Income/Expense</t>
  </si>
  <si>
    <t>Income</t>
  </si>
  <si>
    <t>42032 · ITA</t>
  </si>
  <si>
    <t>42020 · Skills/Compétences Canada Corp</t>
  </si>
  <si>
    <t>42030 · BC Government (AEST)</t>
  </si>
  <si>
    <t>43000 · Sponsorships</t>
  </si>
  <si>
    <t>43100 · Registration Fees</t>
  </si>
  <si>
    <t>47200 · Interest Revenue</t>
  </si>
  <si>
    <t>Total Income</t>
  </si>
  <si>
    <t>Cost of Goods Sold</t>
  </si>
  <si>
    <t>51000 · Regional Competitions</t>
  </si>
  <si>
    <t>52000 · Provincial Competitions</t>
  </si>
  <si>
    <t>53000 · National Competitions</t>
  </si>
  <si>
    <t>54000 · World Skills Competition</t>
  </si>
  <si>
    <t>Total COGS</t>
  </si>
  <si>
    <t>Gross Profit</t>
  </si>
  <si>
    <t>Expense</t>
  </si>
  <si>
    <t>61000 · Gala Expenses</t>
  </si>
  <si>
    <t>61100 · AGM &amp; Board Expenses</t>
  </si>
  <si>
    <t>61200 · Communications &amp; Marketing</t>
  </si>
  <si>
    <t>61400 · Insurance</t>
  </si>
  <si>
    <t>61500 · Interest &amp; Bank Charges</t>
  </si>
  <si>
    <t>61600 · IT, Website &amp; Administration</t>
  </si>
  <si>
    <t>61700 · Memberships &amp; Licences</t>
  </si>
  <si>
    <t>61800 · Office Supplies &amp; Equipment</t>
  </si>
  <si>
    <t>61900 · Postage, Shipping &amp; Delivery</t>
  </si>
  <si>
    <t>62000 · Printing and Copying</t>
  </si>
  <si>
    <t>62100 · Professional Fees</t>
  </si>
  <si>
    <t>62200 · Telecommunications</t>
  </si>
  <si>
    <t>62400 · Travel and Meetings</t>
  </si>
  <si>
    <t>65000 · Amortization</t>
  </si>
  <si>
    <t>66000 · Staff Salaries</t>
  </si>
  <si>
    <t>66100 · Vacation</t>
  </si>
  <si>
    <t>66200 · MERCs</t>
  </si>
  <si>
    <t>66300 · Employee Benefits</t>
  </si>
  <si>
    <t>66400 · Staff Training &amp; Development</t>
  </si>
  <si>
    <t>66500 · Payroll Administration Fees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</si>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</sst>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b/>
      <sz val="12"/>
      <color rgb="FF323232"/>
      <name val="Arial"/>
      <family val="2"/>
    </font>
    <font>
      <b/>
      <sz val="14"/>
      <color rgb="FF323232"/>
      <name val="Arial"/>
      <family val="2"/>
    </font>
    <font>
      <b/>
      <sz val="10"/>
      <color rgb="FF323232"/>
      <name val="Arial"/>
      <family val="2"/>
    </font>
    <font>
      <sz val="8"/>
      <color rgb="FF32323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9" fontId="2" fillId="0" borderId="0" xfId="0" applyNumberFormat="1" applyFont="1"/>
    <xf numFmtId="49" fontId="3" fillId="0" borderId="0" xfId="0" applyNumberFormat="1" applyFont="1"/>
    <xf numFmtId="49" fontId="4" fillId="0" borderId="0" xfId="0" applyNumberFormat="1" applyFont="1"/>
    <xf numFmtId="49" fontId="5" fillId="0" borderId="0" xfId="0" applyNumberFormat="1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43" fontId="0" fillId="0" borderId="0" xfId="1" applyFont="1"/>
    <xf numFmtId="43" fontId="2" fillId="0" borderId="0" xfId="1" applyFont="1" applyAlignment="1">
      <alignment horizontal="right"/>
    </xf>
    <xf numFmtId="43" fontId="0" fillId="0" borderId="0" xfId="1" applyFont="1" applyBorder="1" applyAlignment="1">
      <alignment horizontal="centerContinuous"/>
    </xf>
    <xf numFmtId="43" fontId="0" fillId="0" borderId="1" xfId="1" applyFont="1" applyBorder="1" applyAlignment="1">
      <alignment horizontal="centerContinuous"/>
    </xf>
    <xf numFmtId="43" fontId="2" fillId="0" borderId="2" xfId="1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6" fillId="0" borderId="0" xfId="1" applyFont="1"/>
    <xf numFmtId="43" fontId="6" fillId="0" borderId="3" xfId="1" applyFont="1" applyBorder="1"/>
    <xf numFmtId="43" fontId="6" fillId="0" borderId="0" xfId="1" applyFont="1" applyBorder="1"/>
    <xf numFmtId="43" fontId="6" fillId="0" borderId="4" xfId="1" applyFont="1" applyBorder="1"/>
    <xf numFmtId="43" fontId="6" fillId="0" borderId="5" xfId="1" applyFont="1" applyBorder="1"/>
    <xf numFmtId="43" fontId="2" fillId="0" borderId="6" xfId="1" applyFont="1" applyBorder="1"/>
    <xf numFmtId="43" fontId="2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514350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720E75C-FD56-4CBA-9322-72E0CE465C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514350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638B873-AAD1-43F9-8781-8D8D47E239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354EB-2C84-4120-883C-125E52031837}">
  <sheetPr codeName="Sheet1"/>
  <dimension ref="A1:R46"/>
  <sheetViews>
    <sheetView tabSelected="1" zoomScaleNormal="100" workbookViewId="0">
      <pane xSplit="5" ySplit="5" topLeftCell="F6" activePane="bottomRight" state="frozenSplit"/>
      <selection pane="topRight" activeCell="F1" sqref="F1"/>
      <selection pane="bottomLeft" activeCell="A6" sqref="A6"/>
      <selection pane="bottomRight" activeCell="F13" sqref="F13"/>
    </sheetView>
  </sheetViews>
  <sheetFormatPr defaultRowHeight="15" x14ac:dyDescent="0.25"/>
  <cols>
    <col min="1" max="1" width="1.5703125" style="8" customWidth="1"/>
    <col min="2" max="2" width="0.7109375" style="8" customWidth="1"/>
    <col min="3" max="4" width="1.85546875" style="8" customWidth="1"/>
    <col min="5" max="5" width="33.85546875" style="8" customWidth="1"/>
    <col min="6" max="6" width="9.5703125" style="9" bestFit="1" customWidth="1"/>
    <col min="7" max="7" width="1.140625" style="9" customWidth="1"/>
    <col min="8" max="8" width="9" style="9" bestFit="1" customWidth="1"/>
    <col min="9" max="9" width="1.140625" style="9" customWidth="1"/>
    <col min="10" max="10" width="12.140625" style="9" bestFit="1" customWidth="1"/>
    <col min="11" max="11" width="1.140625" style="9" customWidth="1"/>
    <col min="12" max="12" width="9.5703125" style="9" bestFit="1" customWidth="1"/>
    <col min="13" max="13" width="1.140625" style="9" customWidth="1"/>
    <col min="14" max="14" width="10.140625" style="9" bestFit="1" customWidth="1"/>
    <col min="15" max="15" width="1.140625" style="9" customWidth="1"/>
    <col min="16" max="16" width="12.140625" style="9" bestFit="1" customWidth="1"/>
    <col min="17" max="17" width="1.140625" style="9" customWidth="1"/>
    <col min="18" max="18" width="12.5703125" style="9" bestFit="1" customWidth="1"/>
  </cols>
  <sheetData>
    <row r="1" spans="1:18" ht="15.75" x14ac:dyDescent="0.25">
      <c r="A1" s="2" t="s">
        <v>0</v>
      </c>
      <c r="B1" s="1"/>
      <c r="C1" s="1"/>
      <c r="D1" s="1"/>
      <c r="E1" s="1"/>
      <c r="R1" s="10"/>
    </row>
    <row r="2" spans="1:18" ht="18" x14ac:dyDescent="0.25">
      <c r="A2" s="3" t="s">
        <v>1</v>
      </c>
      <c r="B2" s="1"/>
      <c r="C2" s="1"/>
      <c r="D2" s="1"/>
      <c r="E2" s="1"/>
      <c r="R2" s="10"/>
    </row>
    <row r="3" spans="1:18" x14ac:dyDescent="0.25">
      <c r="A3" s="4" t="s">
        <v>3</v>
      </c>
      <c r="B3" s="1"/>
      <c r="C3" s="1"/>
      <c r="D3" s="1"/>
      <c r="E3" s="1"/>
      <c r="R3" s="10" t="s">
        <v>2</v>
      </c>
    </row>
    <row r="4" spans="1:18" ht="15.75" thickBot="1" x14ac:dyDescent="0.3">
      <c r="A4" s="1"/>
      <c r="B4" s="1"/>
      <c r="C4" s="1"/>
      <c r="D4" s="1"/>
      <c r="E4" s="1"/>
      <c r="F4" s="11"/>
      <c r="G4" s="12"/>
      <c r="H4" s="11"/>
      <c r="I4" s="12"/>
      <c r="J4" s="11"/>
      <c r="K4" s="12"/>
      <c r="L4" s="11"/>
      <c r="M4" s="12"/>
      <c r="N4" s="11"/>
      <c r="O4" s="12"/>
      <c r="P4" s="11"/>
      <c r="Q4" s="12"/>
      <c r="R4" s="11"/>
    </row>
    <row r="5" spans="1:18" s="7" customFormat="1" ht="16.5" thickTop="1" thickBot="1" x14ac:dyDescent="0.3">
      <c r="A5" s="6"/>
      <c r="B5" s="6"/>
      <c r="C5" s="6"/>
      <c r="D5" s="6"/>
      <c r="E5" s="6"/>
      <c r="F5" s="13" t="s">
        <v>4</v>
      </c>
      <c r="G5" s="14"/>
      <c r="H5" s="13" t="s">
        <v>5</v>
      </c>
      <c r="I5" s="14"/>
      <c r="J5" s="13" t="s">
        <v>6</v>
      </c>
      <c r="K5" s="14"/>
      <c r="L5" s="13" t="s">
        <v>4</v>
      </c>
      <c r="M5" s="14"/>
      <c r="N5" s="13" t="s">
        <v>7</v>
      </c>
      <c r="O5" s="14"/>
      <c r="P5" s="13" t="s">
        <v>6</v>
      </c>
      <c r="Q5" s="14"/>
      <c r="R5" s="13" t="s">
        <v>8</v>
      </c>
    </row>
    <row r="6" spans="1:18" ht="15.75" thickTop="1" x14ac:dyDescent="0.25">
      <c r="A6" s="1"/>
      <c r="B6" s="1" t="s">
        <v>9</v>
      </c>
      <c r="C6" s="1"/>
      <c r="D6" s="1"/>
      <c r="E6" s="1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x14ac:dyDescent="0.25">
      <c r="A7" s="1"/>
      <c r="B7" s="1"/>
      <c r="C7" s="1"/>
      <c r="D7" s="1" t="s">
        <v>10</v>
      </c>
      <c r="E7" s="1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x14ac:dyDescent="0.25">
      <c r="A8" s="1"/>
      <c r="B8" s="1"/>
      <c r="C8" s="1"/>
      <c r="D8" s="1"/>
      <c r="E8" s="1" t="s">
        <v>11</v>
      </c>
      <c r="F8" s="15">
        <v>0</v>
      </c>
      <c r="G8" s="15"/>
      <c r="H8" s="15">
        <v>0</v>
      </c>
      <c r="I8" s="15"/>
      <c r="J8" s="15">
        <f>ROUND((F8-H8),5)</f>
        <v>0</v>
      </c>
      <c r="K8" s="15"/>
      <c r="L8" s="15">
        <v>0</v>
      </c>
      <c r="M8" s="15"/>
      <c r="N8" s="15">
        <v>0</v>
      </c>
      <c r="O8" s="15"/>
      <c r="P8" s="15">
        <f>ROUND((L8-N8),5)</f>
        <v>0</v>
      </c>
      <c r="Q8" s="15"/>
      <c r="R8" s="15">
        <v>150000</v>
      </c>
    </row>
    <row r="9" spans="1:18" x14ac:dyDescent="0.25">
      <c r="A9" s="1"/>
      <c r="B9" s="1"/>
      <c r="C9" s="1"/>
      <c r="D9" s="1"/>
      <c r="E9" s="1" t="s">
        <v>12</v>
      </c>
      <c r="F9" s="15">
        <v>874.27</v>
      </c>
      <c r="G9" s="15"/>
      <c r="H9" s="15">
        <v>66004</v>
      </c>
      <c r="I9" s="15"/>
      <c r="J9" s="15">
        <f>ROUND((F9-H9),5)</f>
        <v>-65129.73</v>
      </c>
      <c r="K9" s="15"/>
      <c r="L9" s="15">
        <v>874.27</v>
      </c>
      <c r="M9" s="15"/>
      <c r="N9" s="15">
        <v>66004</v>
      </c>
      <c r="O9" s="15"/>
      <c r="P9" s="15">
        <f>ROUND((L9-N9),5)</f>
        <v>-65129.73</v>
      </c>
      <c r="Q9" s="15"/>
      <c r="R9" s="15">
        <v>303585</v>
      </c>
    </row>
    <row r="10" spans="1:18" x14ac:dyDescent="0.25">
      <c r="A10" s="1"/>
      <c r="B10" s="1"/>
      <c r="C10" s="1"/>
      <c r="D10" s="1"/>
      <c r="E10" s="1" t="s">
        <v>13</v>
      </c>
      <c r="F10" s="15">
        <v>0</v>
      </c>
      <c r="G10" s="15"/>
      <c r="H10" s="15">
        <v>0</v>
      </c>
      <c r="I10" s="15"/>
      <c r="J10" s="15">
        <f>ROUND((F10-H10),5)</f>
        <v>0</v>
      </c>
      <c r="K10" s="15"/>
      <c r="L10" s="15">
        <v>0</v>
      </c>
      <c r="M10" s="15"/>
      <c r="N10" s="15">
        <v>0</v>
      </c>
      <c r="O10" s="15"/>
      <c r="P10" s="15">
        <f>ROUND((L10-N10),5)</f>
        <v>0</v>
      </c>
      <c r="Q10" s="15"/>
      <c r="R10" s="15">
        <v>250000</v>
      </c>
    </row>
    <row r="11" spans="1:18" x14ac:dyDescent="0.25">
      <c r="A11" s="1"/>
      <c r="B11" s="1"/>
      <c r="C11" s="1"/>
      <c r="D11" s="1"/>
      <c r="E11" s="1" t="s">
        <v>14</v>
      </c>
      <c r="F11" s="15">
        <v>0</v>
      </c>
      <c r="G11" s="15"/>
      <c r="H11" s="15">
        <v>0</v>
      </c>
      <c r="I11" s="15"/>
      <c r="J11" s="15">
        <f>ROUND((F11-H11),5)</f>
        <v>0</v>
      </c>
      <c r="K11" s="15"/>
      <c r="L11" s="15">
        <v>0</v>
      </c>
      <c r="M11" s="15"/>
      <c r="N11" s="15">
        <v>0</v>
      </c>
      <c r="O11" s="15"/>
      <c r="P11" s="15">
        <f>ROUND((L11-N11),5)</f>
        <v>0</v>
      </c>
      <c r="Q11" s="15"/>
      <c r="R11" s="15">
        <v>160000</v>
      </c>
    </row>
    <row r="12" spans="1:18" x14ac:dyDescent="0.25">
      <c r="A12" s="1"/>
      <c r="B12" s="1"/>
      <c r="C12" s="1"/>
      <c r="D12" s="1"/>
      <c r="E12" s="1" t="s">
        <v>15</v>
      </c>
      <c r="F12" s="15">
        <v>0</v>
      </c>
      <c r="G12" s="15"/>
      <c r="H12" s="15">
        <v>0</v>
      </c>
      <c r="I12" s="15"/>
      <c r="J12" s="15">
        <f>ROUND((F12-H12),5)</f>
        <v>0</v>
      </c>
      <c r="K12" s="15"/>
      <c r="L12" s="15">
        <v>0</v>
      </c>
      <c r="M12" s="15"/>
      <c r="N12" s="15">
        <v>0</v>
      </c>
      <c r="O12" s="15"/>
      <c r="P12" s="15">
        <f>ROUND((L12-N12),5)</f>
        <v>0</v>
      </c>
      <c r="Q12" s="15"/>
      <c r="R12" s="15">
        <v>35000</v>
      </c>
    </row>
    <row r="13" spans="1:18" ht="15.75" thickBot="1" x14ac:dyDescent="0.3">
      <c r="A13" s="1"/>
      <c r="B13" s="1"/>
      <c r="C13" s="1"/>
      <c r="D13" s="1"/>
      <c r="E13" s="1" t="s">
        <v>16</v>
      </c>
      <c r="F13" s="16">
        <v>0</v>
      </c>
      <c r="G13" s="15"/>
      <c r="H13" s="16">
        <v>0</v>
      </c>
      <c r="I13" s="15"/>
      <c r="J13" s="16">
        <f>ROUND((F13-H13),5)</f>
        <v>0</v>
      </c>
      <c r="K13" s="15"/>
      <c r="L13" s="16">
        <v>0</v>
      </c>
      <c r="M13" s="15"/>
      <c r="N13" s="16">
        <v>0</v>
      </c>
      <c r="O13" s="15"/>
      <c r="P13" s="16">
        <f>ROUND((L13-N13),5)</f>
        <v>0</v>
      </c>
      <c r="Q13" s="15"/>
      <c r="R13" s="16">
        <v>1000</v>
      </c>
    </row>
    <row r="14" spans="1:18" x14ac:dyDescent="0.25">
      <c r="A14" s="1"/>
      <c r="B14" s="1"/>
      <c r="C14" s="1"/>
      <c r="D14" s="1" t="s">
        <v>17</v>
      </c>
      <c r="E14" s="1"/>
      <c r="F14" s="15">
        <f>ROUND(SUM(F7:F13),5)</f>
        <v>874.27</v>
      </c>
      <c r="G14" s="15"/>
      <c r="H14" s="15">
        <f>ROUND(SUM(H7:H13),5)</f>
        <v>66004</v>
      </c>
      <c r="I14" s="15"/>
      <c r="J14" s="15">
        <f>ROUND((F14-H14),5)</f>
        <v>-65129.73</v>
      </c>
      <c r="K14" s="15"/>
      <c r="L14" s="15">
        <f>ROUND(SUM(L7:L13),5)</f>
        <v>874.27</v>
      </c>
      <c r="M14" s="15"/>
      <c r="N14" s="15">
        <f>ROUND(SUM(N7:N13),5)</f>
        <v>66004</v>
      </c>
      <c r="O14" s="15"/>
      <c r="P14" s="15">
        <f>ROUND((L14-N14),5)</f>
        <v>-65129.73</v>
      </c>
      <c r="Q14" s="15"/>
      <c r="R14" s="15">
        <f>ROUND(SUM(R7:R13),5)</f>
        <v>899585</v>
      </c>
    </row>
    <row r="15" spans="1:18" x14ac:dyDescent="0.25">
      <c r="A15" s="1"/>
      <c r="B15" s="1"/>
      <c r="C15" s="1"/>
      <c r="D15" s="1" t="s">
        <v>18</v>
      </c>
      <c r="E15" s="1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x14ac:dyDescent="0.25">
      <c r="A16" s="1"/>
      <c r="B16" s="1"/>
      <c r="C16" s="1"/>
      <c r="D16" s="1"/>
      <c r="E16" s="1" t="s">
        <v>19</v>
      </c>
      <c r="F16" s="15">
        <v>5000</v>
      </c>
      <c r="G16" s="15"/>
      <c r="H16" s="15">
        <v>5000</v>
      </c>
      <c r="I16" s="15"/>
      <c r="J16" s="15">
        <f>ROUND((F16-H16),5)</f>
        <v>0</v>
      </c>
      <c r="K16" s="15"/>
      <c r="L16" s="15">
        <v>5000</v>
      </c>
      <c r="M16" s="15"/>
      <c r="N16" s="15">
        <v>5000</v>
      </c>
      <c r="O16" s="15"/>
      <c r="P16" s="15">
        <f>ROUND((L16-N16),5)</f>
        <v>0</v>
      </c>
      <c r="Q16" s="15"/>
      <c r="R16" s="15">
        <v>100000</v>
      </c>
    </row>
    <row r="17" spans="1:18" x14ac:dyDescent="0.25">
      <c r="A17" s="1"/>
      <c r="B17" s="1"/>
      <c r="C17" s="1"/>
      <c r="D17" s="1"/>
      <c r="E17" s="1" t="s">
        <v>20</v>
      </c>
      <c r="F17" s="15">
        <v>0</v>
      </c>
      <c r="G17" s="15"/>
      <c r="H17" s="15">
        <v>0</v>
      </c>
      <c r="I17" s="15"/>
      <c r="J17" s="15">
        <f>ROUND((F17-H17),5)</f>
        <v>0</v>
      </c>
      <c r="K17" s="15"/>
      <c r="L17" s="15">
        <v>0</v>
      </c>
      <c r="M17" s="15"/>
      <c r="N17" s="15">
        <v>0</v>
      </c>
      <c r="O17" s="15"/>
      <c r="P17" s="15">
        <f>ROUND((L17-N17),5)</f>
        <v>0</v>
      </c>
      <c r="Q17" s="15"/>
      <c r="R17" s="15">
        <v>268000</v>
      </c>
    </row>
    <row r="18" spans="1:18" x14ac:dyDescent="0.25">
      <c r="A18" s="1"/>
      <c r="B18" s="1"/>
      <c r="C18" s="1"/>
      <c r="D18" s="1"/>
      <c r="E18" s="1" t="s">
        <v>21</v>
      </c>
      <c r="F18" s="15">
        <v>0</v>
      </c>
      <c r="G18" s="15"/>
      <c r="H18" s="15">
        <v>0</v>
      </c>
      <c r="I18" s="15"/>
      <c r="J18" s="15">
        <f>ROUND((F18-H18),5)</f>
        <v>0</v>
      </c>
      <c r="K18" s="15"/>
      <c r="L18" s="15">
        <v>0</v>
      </c>
      <c r="M18" s="15"/>
      <c r="N18" s="15">
        <v>0</v>
      </c>
      <c r="O18" s="15"/>
      <c r="P18" s="15">
        <f>ROUND((L18-N18),5)</f>
        <v>0</v>
      </c>
      <c r="Q18" s="15"/>
      <c r="R18" s="15">
        <v>70000</v>
      </c>
    </row>
    <row r="19" spans="1:18" ht="15.75" thickBot="1" x14ac:dyDescent="0.3">
      <c r="A19" s="1"/>
      <c r="B19" s="1"/>
      <c r="C19" s="1"/>
      <c r="D19" s="1"/>
      <c r="E19" s="1" t="s">
        <v>22</v>
      </c>
      <c r="F19" s="17">
        <v>0</v>
      </c>
      <c r="G19" s="15"/>
      <c r="H19" s="17">
        <v>0</v>
      </c>
      <c r="I19" s="15"/>
      <c r="J19" s="17">
        <f>ROUND((F19-H19),5)</f>
        <v>0</v>
      </c>
      <c r="K19" s="15"/>
      <c r="L19" s="17">
        <v>0</v>
      </c>
      <c r="M19" s="15"/>
      <c r="N19" s="17">
        <v>0</v>
      </c>
      <c r="O19" s="15"/>
      <c r="P19" s="17">
        <f>ROUND((L19-N19),5)</f>
        <v>0</v>
      </c>
      <c r="Q19" s="15"/>
      <c r="R19" s="17">
        <v>25000</v>
      </c>
    </row>
    <row r="20" spans="1:18" ht="15.75" thickBot="1" x14ac:dyDescent="0.3">
      <c r="A20" s="1"/>
      <c r="B20" s="1"/>
      <c r="C20" s="1"/>
      <c r="D20" s="1" t="s">
        <v>23</v>
      </c>
      <c r="E20" s="1"/>
      <c r="F20" s="18">
        <f>ROUND(SUM(F15:F19),5)</f>
        <v>5000</v>
      </c>
      <c r="G20" s="15"/>
      <c r="H20" s="18">
        <f>ROUND(SUM(H15:H19),5)</f>
        <v>5000</v>
      </c>
      <c r="I20" s="15"/>
      <c r="J20" s="18">
        <f>ROUND((F20-H20),5)</f>
        <v>0</v>
      </c>
      <c r="K20" s="15"/>
      <c r="L20" s="18">
        <f>ROUND(SUM(L15:L19),5)</f>
        <v>5000</v>
      </c>
      <c r="M20" s="15"/>
      <c r="N20" s="18">
        <f>ROUND(SUM(N15:N19),5)</f>
        <v>5000</v>
      </c>
      <c r="O20" s="15"/>
      <c r="P20" s="18">
        <f>ROUND((L20-N20),5)</f>
        <v>0</v>
      </c>
      <c r="Q20" s="15"/>
      <c r="R20" s="18">
        <f>ROUND(SUM(R15:R19),5)</f>
        <v>463000</v>
      </c>
    </row>
    <row r="21" spans="1:18" x14ac:dyDescent="0.25">
      <c r="A21" s="1"/>
      <c r="B21" s="1"/>
      <c r="C21" s="1" t="s">
        <v>24</v>
      </c>
      <c r="D21" s="1"/>
      <c r="E21" s="1"/>
      <c r="F21" s="15">
        <f>ROUND(F14-F20,5)</f>
        <v>-4125.7299999999996</v>
      </c>
      <c r="G21" s="15"/>
      <c r="H21" s="15">
        <f>ROUND(H14-H20,5)</f>
        <v>61004</v>
      </c>
      <c r="I21" s="15"/>
      <c r="J21" s="15">
        <f>ROUND((F21-H21),5)</f>
        <v>-65129.73</v>
      </c>
      <c r="K21" s="15"/>
      <c r="L21" s="15">
        <f>ROUND(L14-L20,5)</f>
        <v>-4125.7299999999996</v>
      </c>
      <c r="M21" s="15"/>
      <c r="N21" s="15">
        <f>ROUND(N14-N20,5)</f>
        <v>61004</v>
      </c>
      <c r="O21" s="15"/>
      <c r="P21" s="15">
        <f>ROUND((L21-N21),5)</f>
        <v>-65129.73</v>
      </c>
      <c r="Q21" s="15"/>
      <c r="R21" s="15">
        <f>ROUND(R14-R20,5)</f>
        <v>436585</v>
      </c>
    </row>
    <row r="22" spans="1:18" x14ac:dyDescent="0.25">
      <c r="A22" s="1"/>
      <c r="B22" s="1"/>
      <c r="C22" s="1"/>
      <c r="D22" s="1" t="s">
        <v>25</v>
      </c>
      <c r="E22" s="1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x14ac:dyDescent="0.25">
      <c r="A23" s="1"/>
      <c r="B23" s="1"/>
      <c r="C23" s="1"/>
      <c r="D23" s="1"/>
      <c r="E23" s="1" t="s">
        <v>26</v>
      </c>
      <c r="F23" s="15">
        <v>0</v>
      </c>
      <c r="G23" s="15"/>
      <c r="H23" s="15">
        <v>0</v>
      </c>
      <c r="I23" s="15"/>
      <c r="J23" s="15">
        <f>ROUND((F23-H23),5)</f>
        <v>0</v>
      </c>
      <c r="K23" s="15"/>
      <c r="L23" s="15">
        <v>0</v>
      </c>
      <c r="M23" s="15"/>
      <c r="N23" s="15">
        <v>0</v>
      </c>
      <c r="O23" s="15"/>
      <c r="P23" s="15">
        <f>ROUND((L23-N23),5)</f>
        <v>0</v>
      </c>
      <c r="Q23" s="15"/>
      <c r="R23" s="15">
        <v>15000</v>
      </c>
    </row>
    <row r="24" spans="1:18" x14ac:dyDescent="0.25">
      <c r="A24" s="1"/>
      <c r="B24" s="1"/>
      <c r="C24" s="1"/>
      <c r="D24" s="1"/>
      <c r="E24" s="1" t="s">
        <v>27</v>
      </c>
      <c r="F24" s="15">
        <v>0</v>
      </c>
      <c r="G24" s="15"/>
      <c r="H24" s="15">
        <v>0</v>
      </c>
      <c r="I24" s="15"/>
      <c r="J24" s="15">
        <f>ROUND((F24-H24),5)</f>
        <v>0</v>
      </c>
      <c r="K24" s="15"/>
      <c r="L24" s="15">
        <v>0</v>
      </c>
      <c r="M24" s="15"/>
      <c r="N24" s="15">
        <v>0</v>
      </c>
      <c r="O24" s="15"/>
      <c r="P24" s="15">
        <f>ROUND((L24-N24),5)</f>
        <v>0</v>
      </c>
      <c r="Q24" s="15"/>
      <c r="R24" s="15">
        <v>8000</v>
      </c>
    </row>
    <row r="25" spans="1:18" x14ac:dyDescent="0.25">
      <c r="A25" s="1"/>
      <c r="B25" s="1"/>
      <c r="C25" s="1"/>
      <c r="D25" s="1"/>
      <c r="E25" s="1" t="s">
        <v>28</v>
      </c>
      <c r="F25" s="15">
        <v>450</v>
      </c>
      <c r="G25" s="15"/>
      <c r="H25" s="15">
        <v>400</v>
      </c>
      <c r="I25" s="15"/>
      <c r="J25" s="15">
        <f>ROUND((F25-H25),5)</f>
        <v>50</v>
      </c>
      <c r="K25" s="15"/>
      <c r="L25" s="15">
        <v>450</v>
      </c>
      <c r="M25" s="15"/>
      <c r="N25" s="15">
        <v>400</v>
      </c>
      <c r="O25" s="15"/>
      <c r="P25" s="15">
        <f>ROUND((L25-N25),5)</f>
        <v>50</v>
      </c>
      <c r="Q25" s="15"/>
      <c r="R25" s="15">
        <v>5000</v>
      </c>
    </row>
    <row r="26" spans="1:18" x14ac:dyDescent="0.25">
      <c r="A26" s="1"/>
      <c r="B26" s="1"/>
      <c r="C26" s="1"/>
      <c r="D26" s="1"/>
      <c r="E26" s="1" t="s">
        <v>29</v>
      </c>
      <c r="F26" s="15">
        <v>75.489999999999995</v>
      </c>
      <c r="G26" s="15"/>
      <c r="H26" s="15">
        <v>420</v>
      </c>
      <c r="I26" s="15"/>
      <c r="J26" s="15">
        <f>ROUND((F26-H26),5)</f>
        <v>-344.51</v>
      </c>
      <c r="K26" s="15"/>
      <c r="L26" s="15">
        <v>75.489999999999995</v>
      </c>
      <c r="M26" s="15"/>
      <c r="N26" s="15">
        <v>420</v>
      </c>
      <c r="O26" s="15"/>
      <c r="P26" s="15">
        <f>ROUND((L26-N26),5)</f>
        <v>-344.51</v>
      </c>
      <c r="Q26" s="15"/>
      <c r="R26" s="15">
        <v>5000</v>
      </c>
    </row>
    <row r="27" spans="1:18" x14ac:dyDescent="0.25">
      <c r="A27" s="1"/>
      <c r="B27" s="1"/>
      <c r="C27" s="1"/>
      <c r="D27" s="1"/>
      <c r="E27" s="1" t="s">
        <v>30</v>
      </c>
      <c r="F27" s="15">
        <v>92.82</v>
      </c>
      <c r="G27" s="15"/>
      <c r="H27" s="15">
        <v>160</v>
      </c>
      <c r="I27" s="15"/>
      <c r="J27" s="15">
        <f>ROUND((F27-H27),5)</f>
        <v>-67.180000000000007</v>
      </c>
      <c r="K27" s="15"/>
      <c r="L27" s="15">
        <v>92.82</v>
      </c>
      <c r="M27" s="15"/>
      <c r="N27" s="15">
        <v>160</v>
      </c>
      <c r="O27" s="15"/>
      <c r="P27" s="15">
        <f>ROUND((L27-N27),5)</f>
        <v>-67.180000000000007</v>
      </c>
      <c r="Q27" s="15"/>
      <c r="R27" s="15">
        <v>2000</v>
      </c>
    </row>
    <row r="28" spans="1:18" x14ac:dyDescent="0.25">
      <c r="A28" s="1"/>
      <c r="B28" s="1"/>
      <c r="C28" s="1"/>
      <c r="D28" s="1"/>
      <c r="E28" s="1" t="s">
        <v>31</v>
      </c>
      <c r="F28" s="15">
        <v>2468.27</v>
      </c>
      <c r="G28" s="15"/>
      <c r="H28" s="15">
        <v>1250</v>
      </c>
      <c r="I28" s="15"/>
      <c r="J28" s="15">
        <f>ROUND((F28-H28),5)</f>
        <v>1218.27</v>
      </c>
      <c r="K28" s="15"/>
      <c r="L28" s="15">
        <v>2468.27</v>
      </c>
      <c r="M28" s="15"/>
      <c r="N28" s="15">
        <v>1250</v>
      </c>
      <c r="O28" s="15"/>
      <c r="P28" s="15">
        <f>ROUND((L28-N28),5)</f>
        <v>1218.27</v>
      </c>
      <c r="Q28" s="15"/>
      <c r="R28" s="15">
        <v>15000</v>
      </c>
    </row>
    <row r="29" spans="1:18" x14ac:dyDescent="0.25">
      <c r="A29" s="1"/>
      <c r="B29" s="1"/>
      <c r="C29" s="1"/>
      <c r="D29" s="1"/>
      <c r="E29" s="1" t="s">
        <v>32</v>
      </c>
      <c r="F29" s="15">
        <v>0</v>
      </c>
      <c r="G29" s="15"/>
      <c r="H29" s="15">
        <v>0</v>
      </c>
      <c r="I29" s="15"/>
      <c r="J29" s="15">
        <f>ROUND((F29-H29),5)</f>
        <v>0</v>
      </c>
      <c r="K29" s="15"/>
      <c r="L29" s="15">
        <v>0</v>
      </c>
      <c r="M29" s="15"/>
      <c r="N29" s="15">
        <v>0</v>
      </c>
      <c r="O29" s="15"/>
      <c r="P29" s="15">
        <f>ROUND((L29-N29),5)</f>
        <v>0</v>
      </c>
      <c r="Q29" s="15"/>
      <c r="R29" s="15">
        <v>700</v>
      </c>
    </row>
    <row r="30" spans="1:18" x14ac:dyDescent="0.25">
      <c r="A30" s="1"/>
      <c r="B30" s="1"/>
      <c r="C30" s="1"/>
      <c r="D30" s="1"/>
      <c r="E30" s="1" t="s">
        <v>33</v>
      </c>
      <c r="F30" s="15">
        <v>407.59</v>
      </c>
      <c r="G30" s="15"/>
      <c r="H30" s="15">
        <v>300</v>
      </c>
      <c r="I30" s="15"/>
      <c r="J30" s="15">
        <f>ROUND((F30-H30),5)</f>
        <v>107.59</v>
      </c>
      <c r="K30" s="15"/>
      <c r="L30" s="15">
        <v>407.59</v>
      </c>
      <c r="M30" s="15"/>
      <c r="N30" s="15">
        <v>300</v>
      </c>
      <c r="O30" s="15"/>
      <c r="P30" s="15">
        <f>ROUND((L30-N30),5)</f>
        <v>107.59</v>
      </c>
      <c r="Q30" s="15"/>
      <c r="R30" s="15">
        <v>4000</v>
      </c>
    </row>
    <row r="31" spans="1:18" x14ac:dyDescent="0.25">
      <c r="A31" s="1"/>
      <c r="B31" s="1"/>
      <c r="C31" s="1"/>
      <c r="D31" s="1"/>
      <c r="E31" s="1" t="s">
        <v>34</v>
      </c>
      <c r="F31" s="15">
        <v>0</v>
      </c>
      <c r="G31" s="15"/>
      <c r="H31" s="15">
        <v>50</v>
      </c>
      <c r="I31" s="15"/>
      <c r="J31" s="15">
        <f>ROUND((F31-H31),5)</f>
        <v>-50</v>
      </c>
      <c r="K31" s="15"/>
      <c r="L31" s="15">
        <v>0</v>
      </c>
      <c r="M31" s="15"/>
      <c r="N31" s="15">
        <v>50</v>
      </c>
      <c r="O31" s="15"/>
      <c r="P31" s="15">
        <f>ROUND((L31-N31),5)</f>
        <v>-50</v>
      </c>
      <c r="Q31" s="15"/>
      <c r="R31" s="15">
        <v>1000</v>
      </c>
    </row>
    <row r="32" spans="1:18" x14ac:dyDescent="0.25">
      <c r="A32" s="1"/>
      <c r="B32" s="1"/>
      <c r="C32" s="1"/>
      <c r="D32" s="1"/>
      <c r="E32" s="1" t="s">
        <v>35</v>
      </c>
      <c r="F32" s="15">
        <v>0</v>
      </c>
      <c r="G32" s="15"/>
      <c r="H32" s="15">
        <v>0</v>
      </c>
      <c r="I32" s="15"/>
      <c r="J32" s="15">
        <f>ROUND((F32-H32),5)</f>
        <v>0</v>
      </c>
      <c r="K32" s="15"/>
      <c r="L32" s="15">
        <v>0</v>
      </c>
      <c r="M32" s="15"/>
      <c r="N32" s="15">
        <v>0</v>
      </c>
      <c r="O32" s="15"/>
      <c r="P32" s="15">
        <f>ROUND((L32-N32),5)</f>
        <v>0</v>
      </c>
      <c r="Q32" s="15"/>
      <c r="R32" s="15">
        <v>250</v>
      </c>
    </row>
    <row r="33" spans="1:18" x14ac:dyDescent="0.25">
      <c r="A33" s="1"/>
      <c r="B33" s="1"/>
      <c r="C33" s="1"/>
      <c r="D33" s="1"/>
      <c r="E33" s="1" t="s">
        <v>36</v>
      </c>
      <c r="F33" s="15">
        <v>4448.5</v>
      </c>
      <c r="G33" s="15"/>
      <c r="H33" s="15">
        <v>4000</v>
      </c>
      <c r="I33" s="15"/>
      <c r="J33" s="15">
        <f>ROUND((F33-H33),5)</f>
        <v>448.5</v>
      </c>
      <c r="K33" s="15"/>
      <c r="L33" s="15">
        <v>4448.5</v>
      </c>
      <c r="M33" s="15"/>
      <c r="N33" s="15">
        <v>4000</v>
      </c>
      <c r="O33" s="15"/>
      <c r="P33" s="15">
        <f>ROUND((L33-N33),5)</f>
        <v>448.5</v>
      </c>
      <c r="Q33" s="15"/>
      <c r="R33" s="15">
        <v>62000</v>
      </c>
    </row>
    <row r="34" spans="1:18" x14ac:dyDescent="0.25">
      <c r="A34" s="1"/>
      <c r="B34" s="1"/>
      <c r="C34" s="1"/>
      <c r="D34" s="1"/>
      <c r="E34" s="1" t="s">
        <v>37</v>
      </c>
      <c r="F34" s="15">
        <v>261.39</v>
      </c>
      <c r="G34" s="15"/>
      <c r="H34" s="15">
        <v>500</v>
      </c>
      <c r="I34" s="15"/>
      <c r="J34" s="15">
        <f>ROUND((F34-H34),5)</f>
        <v>-238.61</v>
      </c>
      <c r="K34" s="15"/>
      <c r="L34" s="15">
        <v>261.39</v>
      </c>
      <c r="M34" s="15"/>
      <c r="N34" s="15">
        <v>500</v>
      </c>
      <c r="O34" s="15"/>
      <c r="P34" s="15">
        <f>ROUND((L34-N34),5)</f>
        <v>-238.61</v>
      </c>
      <c r="Q34" s="15"/>
      <c r="R34" s="15">
        <v>6000</v>
      </c>
    </row>
    <row r="35" spans="1:18" x14ac:dyDescent="0.25">
      <c r="A35" s="1"/>
      <c r="B35" s="1"/>
      <c r="C35" s="1"/>
      <c r="D35" s="1"/>
      <c r="E35" s="1" t="s">
        <v>38</v>
      </c>
      <c r="F35" s="15">
        <v>0</v>
      </c>
      <c r="G35" s="15"/>
      <c r="H35" s="15">
        <v>0</v>
      </c>
      <c r="I35" s="15"/>
      <c r="J35" s="15">
        <f>ROUND((F35-H35),5)</f>
        <v>0</v>
      </c>
      <c r="K35" s="15"/>
      <c r="L35" s="15">
        <v>0</v>
      </c>
      <c r="M35" s="15"/>
      <c r="N35" s="15">
        <v>0</v>
      </c>
      <c r="O35" s="15"/>
      <c r="P35" s="15">
        <f>ROUND((L35-N35),5)</f>
        <v>0</v>
      </c>
      <c r="Q35" s="15"/>
      <c r="R35" s="15">
        <v>10000</v>
      </c>
    </row>
    <row r="36" spans="1:18" x14ac:dyDescent="0.25">
      <c r="A36" s="1"/>
      <c r="B36" s="1"/>
      <c r="C36" s="1"/>
      <c r="D36" s="1"/>
      <c r="E36" s="1" t="s">
        <v>39</v>
      </c>
      <c r="F36" s="15">
        <v>500.11</v>
      </c>
      <c r="G36" s="15"/>
      <c r="H36" s="15"/>
      <c r="I36" s="15"/>
      <c r="J36" s="15"/>
      <c r="K36" s="15"/>
      <c r="L36" s="15">
        <v>500.11</v>
      </c>
      <c r="M36" s="15"/>
      <c r="N36" s="15"/>
      <c r="O36" s="15"/>
      <c r="P36" s="15"/>
      <c r="Q36" s="15"/>
      <c r="R36" s="15"/>
    </row>
    <row r="37" spans="1:18" x14ac:dyDescent="0.25">
      <c r="A37" s="1"/>
      <c r="B37" s="1"/>
      <c r="C37" s="1"/>
      <c r="D37" s="1"/>
      <c r="E37" s="1" t="s">
        <v>40</v>
      </c>
      <c r="F37" s="15">
        <v>20702.509999999998</v>
      </c>
      <c r="G37" s="15"/>
      <c r="H37" s="15">
        <v>19430</v>
      </c>
      <c r="I37" s="15"/>
      <c r="J37" s="15">
        <f>ROUND((F37-H37),5)</f>
        <v>1272.51</v>
      </c>
      <c r="K37" s="15"/>
      <c r="L37" s="15">
        <v>20702.509999999998</v>
      </c>
      <c r="M37" s="15"/>
      <c r="N37" s="15">
        <v>19430</v>
      </c>
      <c r="O37" s="15"/>
      <c r="P37" s="15">
        <f>ROUND((L37-N37),5)</f>
        <v>1272.51</v>
      </c>
      <c r="Q37" s="15"/>
      <c r="R37" s="15">
        <v>252580</v>
      </c>
    </row>
    <row r="38" spans="1:18" x14ac:dyDescent="0.25">
      <c r="A38" s="1"/>
      <c r="B38" s="1"/>
      <c r="C38" s="1"/>
      <c r="D38" s="1"/>
      <c r="E38" s="1" t="s">
        <v>41</v>
      </c>
      <c r="F38" s="15">
        <v>-2544.1799999999998</v>
      </c>
      <c r="G38" s="15"/>
      <c r="H38" s="15">
        <v>1100</v>
      </c>
      <c r="I38" s="15"/>
      <c r="J38" s="15">
        <f>ROUND((F38-H38),5)</f>
        <v>-3644.18</v>
      </c>
      <c r="K38" s="15"/>
      <c r="L38" s="15">
        <v>-2544.1799999999998</v>
      </c>
      <c r="M38" s="15"/>
      <c r="N38" s="15">
        <v>1100</v>
      </c>
      <c r="O38" s="15"/>
      <c r="P38" s="15">
        <f>ROUND((L38-N38),5)</f>
        <v>-3644.18</v>
      </c>
      <c r="Q38" s="15"/>
      <c r="R38" s="15">
        <v>14600</v>
      </c>
    </row>
    <row r="39" spans="1:18" x14ac:dyDescent="0.25">
      <c r="A39" s="1"/>
      <c r="B39" s="1"/>
      <c r="C39" s="1"/>
      <c r="D39" s="1"/>
      <c r="E39" s="1" t="s">
        <v>42</v>
      </c>
      <c r="F39" s="15">
        <v>722.76</v>
      </c>
      <c r="G39" s="15"/>
      <c r="H39" s="15">
        <v>750</v>
      </c>
      <c r="I39" s="15"/>
      <c r="J39" s="15">
        <f>ROUND((F39-H39),5)</f>
        <v>-27.24</v>
      </c>
      <c r="K39" s="15"/>
      <c r="L39" s="15">
        <v>722.76</v>
      </c>
      <c r="M39" s="15"/>
      <c r="N39" s="15">
        <v>750</v>
      </c>
      <c r="O39" s="15"/>
      <c r="P39" s="15">
        <f>ROUND((L39-N39),5)</f>
        <v>-27.24</v>
      </c>
      <c r="Q39" s="15"/>
      <c r="R39" s="15">
        <v>14820</v>
      </c>
    </row>
    <row r="40" spans="1:18" x14ac:dyDescent="0.25">
      <c r="A40" s="1"/>
      <c r="B40" s="1"/>
      <c r="C40" s="1"/>
      <c r="D40" s="1"/>
      <c r="E40" s="1" t="s">
        <v>43</v>
      </c>
      <c r="F40" s="15">
        <v>738</v>
      </c>
      <c r="G40" s="15"/>
      <c r="H40" s="15">
        <v>750</v>
      </c>
      <c r="I40" s="15"/>
      <c r="J40" s="15">
        <f>ROUND((F40-H40),5)</f>
        <v>-12</v>
      </c>
      <c r="K40" s="15"/>
      <c r="L40" s="15">
        <v>738</v>
      </c>
      <c r="M40" s="15"/>
      <c r="N40" s="15">
        <v>750</v>
      </c>
      <c r="O40" s="15"/>
      <c r="P40" s="15">
        <f>ROUND((L40-N40),5)</f>
        <v>-12</v>
      </c>
      <c r="Q40" s="15"/>
      <c r="R40" s="15">
        <v>9000</v>
      </c>
    </row>
    <row r="41" spans="1:18" x14ac:dyDescent="0.25">
      <c r="A41" s="1"/>
      <c r="B41" s="1"/>
      <c r="C41" s="1"/>
      <c r="D41" s="1"/>
      <c r="E41" s="1" t="s">
        <v>44</v>
      </c>
      <c r="F41" s="15">
        <v>0</v>
      </c>
      <c r="G41" s="15"/>
      <c r="H41" s="15">
        <v>0</v>
      </c>
      <c r="I41" s="15"/>
      <c r="J41" s="15">
        <f>ROUND((F41-H41),5)</f>
        <v>0</v>
      </c>
      <c r="K41" s="15"/>
      <c r="L41" s="15">
        <v>0</v>
      </c>
      <c r="M41" s="15"/>
      <c r="N41" s="15">
        <v>0</v>
      </c>
      <c r="O41" s="15"/>
      <c r="P41" s="15">
        <f>ROUND((L41-N41),5)</f>
        <v>0</v>
      </c>
      <c r="Q41" s="15"/>
      <c r="R41" s="15">
        <v>1000</v>
      </c>
    </row>
    <row r="42" spans="1:18" ht="15.75" thickBot="1" x14ac:dyDescent="0.3">
      <c r="A42" s="1"/>
      <c r="B42" s="1"/>
      <c r="C42" s="1"/>
      <c r="D42" s="1"/>
      <c r="E42" s="1" t="s">
        <v>45</v>
      </c>
      <c r="F42" s="17">
        <v>60.74</v>
      </c>
      <c r="G42" s="15"/>
      <c r="H42" s="17">
        <v>100</v>
      </c>
      <c r="I42" s="15"/>
      <c r="J42" s="17">
        <f>ROUND((F42-H42),5)</f>
        <v>-39.26</v>
      </c>
      <c r="K42" s="15"/>
      <c r="L42" s="17">
        <v>60.74</v>
      </c>
      <c r="M42" s="15"/>
      <c r="N42" s="17">
        <v>100</v>
      </c>
      <c r="O42" s="15"/>
      <c r="P42" s="17">
        <f>ROUND((L42-N42),5)</f>
        <v>-39.26</v>
      </c>
      <c r="Q42" s="15"/>
      <c r="R42" s="17">
        <v>1000</v>
      </c>
    </row>
    <row r="43" spans="1:18" ht="15.75" thickBot="1" x14ac:dyDescent="0.3">
      <c r="A43" s="1"/>
      <c r="B43" s="1"/>
      <c r="C43" s="1"/>
      <c r="D43" s="1" t="s">
        <v>46</v>
      </c>
      <c r="E43" s="1"/>
      <c r="F43" s="19">
        <f>ROUND(SUM(F22:F42),5)</f>
        <v>28384</v>
      </c>
      <c r="G43" s="15"/>
      <c r="H43" s="19">
        <f>ROUND(SUM(H22:H42),5)</f>
        <v>29210</v>
      </c>
      <c r="I43" s="15"/>
      <c r="J43" s="19">
        <f>ROUND((F43-H43),5)</f>
        <v>-826</v>
      </c>
      <c r="K43" s="15"/>
      <c r="L43" s="19">
        <f>ROUND(SUM(L22:L42),5)</f>
        <v>28384</v>
      </c>
      <c r="M43" s="15"/>
      <c r="N43" s="19">
        <f>ROUND(SUM(N22:N42),5)</f>
        <v>29210</v>
      </c>
      <c r="O43" s="15"/>
      <c r="P43" s="19">
        <f>ROUND((L43-N43),5)</f>
        <v>-826</v>
      </c>
      <c r="Q43" s="15"/>
      <c r="R43" s="19">
        <f>ROUND(SUM(R22:R42),5)</f>
        <v>426950</v>
      </c>
    </row>
    <row r="44" spans="1:18" ht="15.75" thickBot="1" x14ac:dyDescent="0.3">
      <c r="A44" s="1"/>
      <c r="B44" s="1" t="s">
        <v>47</v>
      </c>
      <c r="C44" s="1"/>
      <c r="D44" s="1"/>
      <c r="E44" s="1"/>
      <c r="F44" s="19">
        <f>ROUND(F6+F21-F43,5)</f>
        <v>-32509.73</v>
      </c>
      <c r="G44" s="15"/>
      <c r="H44" s="19">
        <f>ROUND(H6+H21-H43,5)</f>
        <v>31794</v>
      </c>
      <c r="I44" s="15"/>
      <c r="J44" s="19">
        <f>ROUND((F44-H44),5)</f>
        <v>-64303.73</v>
      </c>
      <c r="K44" s="15"/>
      <c r="L44" s="19">
        <f>ROUND(L6+L21-L43,5)</f>
        <v>-32509.73</v>
      </c>
      <c r="M44" s="15"/>
      <c r="N44" s="19">
        <f>ROUND(N6+N21-N43,5)</f>
        <v>31794</v>
      </c>
      <c r="O44" s="15"/>
      <c r="P44" s="19">
        <f>ROUND((L44-N44),5)</f>
        <v>-64303.73</v>
      </c>
      <c r="Q44" s="15"/>
      <c r="R44" s="19">
        <f>ROUND(R6+R21-R43,5)</f>
        <v>9635</v>
      </c>
    </row>
    <row r="45" spans="1:18" s="5" customFormat="1" ht="12" thickBot="1" x14ac:dyDescent="0.25">
      <c r="A45" s="1" t="s">
        <v>48</v>
      </c>
      <c r="B45" s="1"/>
      <c r="C45" s="1"/>
      <c r="D45" s="1"/>
      <c r="E45" s="1"/>
      <c r="F45" s="20">
        <f>F44</f>
        <v>-32509.73</v>
      </c>
      <c r="G45" s="21"/>
      <c r="H45" s="20">
        <f>H44</f>
        <v>31794</v>
      </c>
      <c r="I45" s="21"/>
      <c r="J45" s="20">
        <f>ROUND((F45-H45),5)</f>
        <v>-64303.73</v>
      </c>
      <c r="K45" s="21"/>
      <c r="L45" s="20">
        <f>L44</f>
        <v>-32509.73</v>
      </c>
      <c r="M45" s="21"/>
      <c r="N45" s="20">
        <f>N44</f>
        <v>31794</v>
      </c>
      <c r="O45" s="21"/>
      <c r="P45" s="20">
        <f>ROUND((L45-N45),5)</f>
        <v>-64303.73</v>
      </c>
      <c r="Q45" s="21"/>
      <c r="R45" s="20">
        <f>R44</f>
        <v>9635</v>
      </c>
    </row>
    <row r="46" spans="1:18" ht="15.75" thickTop="1" x14ac:dyDescent="0.25"/>
  </sheetData>
  <pageMargins left="0.45" right="0.45" top="0.75" bottom="0.75" header="0.1" footer="0.3"/>
  <pageSetup scale="75" orientation="portrait" horizontalDpi="0" verticalDpi="0" r:id="rId1"/>
  <headerFooter>
    <oddFooter>&amp;R&amp;"Arial,Bold"&amp;8 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Soleimani</dc:creator>
  <cp:lastModifiedBy>Mona Soleimani</cp:lastModifiedBy>
  <cp:lastPrinted>2020-10-30T17:57:49Z</cp:lastPrinted>
  <dcterms:created xsi:type="dcterms:W3CDTF">2020-10-30T17:54:50Z</dcterms:created>
  <dcterms:modified xsi:type="dcterms:W3CDTF">2020-10-30T17:57:53Z</dcterms:modified>
</cp:coreProperties>
</file>