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chelleskelly/Documents/SkillsBCMainFile/Accounting/Budget 2024 2025/"/>
    </mc:Choice>
  </mc:AlternateContent>
  <xr:revisionPtr revIDLastSave="0" documentId="13_ncr:1_{D8C7A435-673A-A747-A6FA-0A0B898E46C2}" xr6:coauthVersionLast="47" xr6:coauthVersionMax="47" xr10:uidLastSave="{00000000-0000-0000-0000-000000000000}"/>
  <bookViews>
    <workbookView xWindow="0" yWindow="760" windowWidth="30240" windowHeight="17360" xr2:uid="{61792CDC-0C08-49F7-80E5-86708F9431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" i="1" l="1"/>
  <c r="K52" i="1"/>
  <c r="J52" i="1"/>
  <c r="I52" i="1"/>
  <c r="H52" i="1"/>
  <c r="G52" i="1"/>
  <c r="H29" i="1"/>
  <c r="H53" i="1" s="1"/>
  <c r="G29" i="1"/>
  <c r="G53" i="1" s="1"/>
  <c r="G60" i="1" s="1"/>
  <c r="K28" i="1"/>
  <c r="J28" i="1"/>
  <c r="J29" i="1" s="1"/>
  <c r="J53" i="1" s="1"/>
  <c r="I28" i="1"/>
  <c r="H28" i="1"/>
  <c r="G28" i="1"/>
  <c r="J20" i="1"/>
  <c r="J16" i="1"/>
  <c r="I16" i="1"/>
  <c r="I29" i="1" s="1"/>
  <c r="I53" i="1" s="1"/>
  <c r="I60" i="1" s="1"/>
  <c r="H16" i="1"/>
  <c r="G16" i="1"/>
  <c r="K8" i="1"/>
  <c r="K16" i="1" s="1"/>
  <c r="K29" i="1" s="1"/>
  <c r="K53" i="1" s="1"/>
  <c r="K60" i="1" s="1"/>
</calcChain>
</file>

<file path=xl/sharedStrings.xml><?xml version="1.0" encoding="utf-8"?>
<sst xmlns="http://schemas.openxmlformats.org/spreadsheetml/2006/main" count="68" uniqueCount="67">
  <si>
    <t>Skills Canada BC</t>
  </si>
  <si>
    <t>Audited Actual       Aug 31 2023</t>
  </si>
  <si>
    <t>Approved             Fiscal 2023 Budget</t>
  </si>
  <si>
    <t xml:space="preserve"> Projected Actual        Aug 31 2024</t>
  </si>
  <si>
    <t>Approved               Fiscal 2024 Budget</t>
  </si>
  <si>
    <t>Proposed  Fiscal 2025 Budget</t>
  </si>
  <si>
    <t>Income</t>
  </si>
  <si>
    <t>42020 · Skills/Competences Canada Corp</t>
  </si>
  <si>
    <t>42030 · BC Government (AEST)</t>
  </si>
  <si>
    <t xml:space="preserve">42032 . Skilled Trades BC </t>
  </si>
  <si>
    <t>42035 · Skills for success</t>
  </si>
  <si>
    <t>43000 · Sponsorships</t>
  </si>
  <si>
    <t>43200. National Registration Fees</t>
  </si>
  <si>
    <t>46400 · InSPIRE Funding</t>
  </si>
  <si>
    <t>47200 · Interest Revenue</t>
  </si>
  <si>
    <t>Total Income</t>
  </si>
  <si>
    <t>Cost of Goods Sold</t>
  </si>
  <si>
    <t>51000 · Regional Competitions</t>
  </si>
  <si>
    <t>52000 · Provincial Competitions</t>
  </si>
  <si>
    <t>53000 · National Competitions</t>
  </si>
  <si>
    <t>53000 · National Competitions-registration</t>
  </si>
  <si>
    <t>56000 · Skills for Success</t>
  </si>
  <si>
    <t>54000 · World Skills Competition</t>
  </si>
  <si>
    <t>54500. Online Challenges</t>
  </si>
  <si>
    <t>54600. Alumni</t>
  </si>
  <si>
    <t>55000 · Inspire Program</t>
  </si>
  <si>
    <t>Total COGS</t>
  </si>
  <si>
    <t>Gross Profit</t>
  </si>
  <si>
    <t>General and Administrative Expenses</t>
  </si>
  <si>
    <t>61000 · Gala Expenses</t>
  </si>
  <si>
    <t>61100 · AGM &amp; Board Expenses</t>
  </si>
  <si>
    <t>61200 · Communications &amp; Marketing</t>
  </si>
  <si>
    <t>61400 · Insurance</t>
  </si>
  <si>
    <t>61500 · Interest &amp; Bank Charges</t>
  </si>
  <si>
    <t>61600 · IT, Website &amp; Administration</t>
  </si>
  <si>
    <t>61700 · Memberships &amp; Licences</t>
  </si>
  <si>
    <t>61800 · Office Supplies &amp; Equipment</t>
  </si>
  <si>
    <t>62500 · Rent and storage</t>
  </si>
  <si>
    <t>61900 · Postage, Shipping &amp; Delivery</t>
  </si>
  <si>
    <t>62000 · Printing and Copying</t>
  </si>
  <si>
    <t>62100 · Professional Fees</t>
  </si>
  <si>
    <t>62200 · Telecommunications</t>
  </si>
  <si>
    <t>62400 · Travel and Meetings</t>
  </si>
  <si>
    <t>66000 · Staff Salaries, MERCs, Employee benefits, sick pay</t>
  </si>
  <si>
    <t>66100 · Vacation</t>
  </si>
  <si>
    <t>66200 · MERCs</t>
  </si>
  <si>
    <t>66300 · Employee Benefits</t>
  </si>
  <si>
    <t>66400 · Staff Training &amp; Development</t>
  </si>
  <si>
    <t>66500 · Payroll Administration Fees</t>
  </si>
  <si>
    <t>66600 · Sick pay</t>
  </si>
  <si>
    <t>Total General and Administrative Expenses</t>
  </si>
  <si>
    <t>Surplus (Deficit)</t>
  </si>
  <si>
    <t>Other items</t>
  </si>
  <si>
    <t>Cash available from prior year</t>
  </si>
  <si>
    <t>Net Income</t>
  </si>
  <si>
    <t>Non-Cash items</t>
  </si>
  <si>
    <t>70000 · Loss on Disposal of Cap Assets</t>
  </si>
  <si>
    <t>65000 · Amortization</t>
  </si>
  <si>
    <t>Net income after Non-Cash items</t>
  </si>
  <si>
    <t>42020 · Skills/Competences Canada Corp-one year extra salary funding</t>
  </si>
  <si>
    <t>Apr-Aug 2023</t>
  </si>
  <si>
    <t>Sep 2023-Aug 2024</t>
  </si>
  <si>
    <t>Sep 2024-Mar 2025</t>
  </si>
  <si>
    <t>43100 · Provincial Registration Fees</t>
  </si>
  <si>
    <t>2024 budget</t>
  </si>
  <si>
    <t>2025 budget</t>
  </si>
  <si>
    <t>Draft Budget #3 -2024-2025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</si>
</sst>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Aptos Narrow"/>
      <family val="2"/>
      <scheme val="minor"/>
    </font>
    <font>
      <sz val="8"/>
      <color rgb="FFFF0000"/>
      <name val="Arial"/>
      <family val="2"/>
    </font>
    <font>
      <b/>
      <sz val="8"/>
      <color rgb="FF323232"/>
      <name val="Arial"/>
      <family val="2"/>
    </font>
    <font>
      <sz val="8"/>
      <color rgb="FF32323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164" fontId="6" fillId="0" borderId="0" xfId="1" applyFont="1" applyFill="1" applyBorder="1"/>
    <xf numFmtId="49" fontId="4" fillId="0" borderId="0" xfId="0" applyNumberFormat="1" applyFont="1" applyAlignment="1">
      <alignment horizontal="center" wrapText="1"/>
    </xf>
    <xf numFmtId="164" fontId="7" fillId="0" borderId="0" xfId="1" applyFont="1" applyBorder="1" applyAlignment="1">
      <alignment horizontal="center" wrapText="1"/>
    </xf>
    <xf numFmtId="164" fontId="4" fillId="0" borderId="1" xfId="1" applyFont="1" applyFill="1" applyBorder="1" applyAlignment="1">
      <alignment horizontal="center" wrapText="1"/>
    </xf>
    <xf numFmtId="164" fontId="4" fillId="2" borderId="1" xfId="1" applyFont="1" applyFill="1" applyBorder="1" applyAlignment="1">
      <alignment horizontal="center" wrapText="1"/>
    </xf>
    <xf numFmtId="164" fontId="4" fillId="3" borderId="1" xfId="1" applyFont="1" applyFill="1" applyBorder="1" applyAlignment="1">
      <alignment horizontal="center" wrapText="1"/>
    </xf>
    <xf numFmtId="164" fontId="6" fillId="0" borderId="0" xfId="1" applyFont="1" applyFill="1"/>
    <xf numFmtId="49" fontId="6" fillId="0" borderId="0" xfId="0" applyNumberFormat="1" applyFont="1"/>
    <xf numFmtId="164" fontId="6" fillId="0" borderId="0" xfId="1" applyFont="1" applyBorder="1"/>
    <xf numFmtId="164" fontId="6" fillId="0" borderId="2" xfId="1" applyFont="1" applyFill="1" applyBorder="1"/>
    <xf numFmtId="164" fontId="6" fillId="2" borderId="2" xfId="1" applyFont="1" applyFill="1" applyBorder="1"/>
    <xf numFmtId="164" fontId="6" fillId="3" borderId="2" xfId="1" applyFont="1" applyFill="1" applyBorder="1"/>
    <xf numFmtId="49" fontId="6" fillId="0" borderId="0" xfId="0" applyNumberFormat="1" applyFont="1" applyAlignment="1">
      <alignment vertical="center"/>
    </xf>
    <xf numFmtId="164" fontId="6" fillId="0" borderId="0" xfId="1" applyFont="1" applyBorder="1" applyAlignment="1">
      <alignment vertical="center"/>
    </xf>
    <xf numFmtId="164" fontId="6" fillId="0" borderId="2" xfId="1" applyFont="1" applyFill="1" applyBorder="1" applyAlignment="1">
      <alignment vertical="center"/>
    </xf>
    <xf numFmtId="164" fontId="6" fillId="2" borderId="2" xfId="1" applyFont="1" applyFill="1" applyBorder="1" applyAlignment="1">
      <alignment vertical="center"/>
    </xf>
    <xf numFmtId="164" fontId="6" fillId="3" borderId="2" xfId="1" applyFont="1" applyFill="1" applyBorder="1" applyAlignment="1">
      <alignment vertical="center"/>
    </xf>
    <xf numFmtId="43" fontId="2" fillId="0" borderId="0" xfId="0" applyNumberFormat="1" applyFont="1"/>
    <xf numFmtId="0" fontId="2" fillId="0" borderId="0" xfId="0" applyFont="1"/>
    <xf numFmtId="0" fontId="7" fillId="0" borderId="0" xfId="0" applyFont="1"/>
    <xf numFmtId="164" fontId="7" fillId="0" borderId="0" xfId="0" applyNumberFormat="1" applyFont="1"/>
    <xf numFmtId="164" fontId="7" fillId="0" borderId="0" xfId="1" applyFont="1"/>
    <xf numFmtId="164" fontId="7" fillId="0" borderId="0" xfId="1" applyFont="1" applyFill="1" applyBorder="1"/>
    <xf numFmtId="164" fontId="6" fillId="0" borderId="4" xfId="1" applyFont="1" applyFill="1" applyBorder="1"/>
    <xf numFmtId="164" fontId="6" fillId="2" borderId="4" xfId="1" applyFont="1" applyFill="1" applyBorder="1"/>
    <xf numFmtId="164" fontId="6" fillId="3" borderId="4" xfId="1" applyFont="1" applyFill="1" applyBorder="1"/>
    <xf numFmtId="17" fontId="0" fillId="0" borderId="0" xfId="0" applyNumberFormat="1"/>
    <xf numFmtId="164" fontId="6" fillId="0" borderId="0" xfId="1" applyFont="1"/>
    <xf numFmtId="49" fontId="9" fillId="0" borderId="0" xfId="0" applyNumberFormat="1" applyFont="1"/>
    <xf numFmtId="49" fontId="10" fillId="0" borderId="0" xfId="0" applyNumberFormat="1" applyFont="1"/>
    <xf numFmtId="49" fontId="6" fillId="0" borderId="0" xfId="0" applyNumberFormat="1" applyFont="1" applyAlignment="1">
      <alignment shrinkToFit="1"/>
    </xf>
    <xf numFmtId="40" fontId="4" fillId="0" borderId="5" xfId="1" applyNumberFormat="1" applyFont="1" applyFill="1" applyBorder="1"/>
    <xf numFmtId="40" fontId="4" fillId="2" borderId="5" xfId="1" applyNumberFormat="1" applyFont="1" applyFill="1" applyBorder="1"/>
    <xf numFmtId="164" fontId="4" fillId="0" borderId="6" xfId="1" applyFont="1" applyFill="1" applyBorder="1"/>
    <xf numFmtId="164" fontId="4" fillId="2" borderId="6" xfId="1" applyFont="1" applyFill="1" applyBorder="1"/>
    <xf numFmtId="40" fontId="4" fillId="3" borderId="6" xfId="1" applyNumberFormat="1" applyFont="1" applyFill="1" applyBorder="1"/>
    <xf numFmtId="0" fontId="0" fillId="2" borderId="0" xfId="0" applyFill="1"/>
    <xf numFmtId="164" fontId="6" fillId="2" borderId="0" xfId="1" applyFont="1" applyFill="1"/>
    <xf numFmtId="164" fontId="6" fillId="3" borderId="0" xfId="1" applyFont="1" applyFill="1"/>
    <xf numFmtId="0" fontId="6" fillId="0" borderId="0" xfId="0" applyFont="1"/>
    <xf numFmtId="164" fontId="4" fillId="0" borderId="0" xfId="1" applyFont="1" applyBorder="1"/>
    <xf numFmtId="164" fontId="4" fillId="0" borderId="0" xfId="1" applyFont="1" applyFill="1" applyBorder="1"/>
    <xf numFmtId="164" fontId="4" fillId="2" borderId="0" xfId="1" applyFont="1" applyFill="1" applyBorder="1"/>
    <xf numFmtId="164" fontId="4" fillId="3" borderId="0" xfId="1" applyFont="1" applyFill="1" applyBorder="1"/>
    <xf numFmtId="164" fontId="4" fillId="0" borderId="0" xfId="1" applyFont="1" applyFill="1"/>
    <xf numFmtId="164" fontId="4" fillId="2" borderId="0" xfId="1" applyFont="1" applyFill="1"/>
    <xf numFmtId="164" fontId="4" fillId="3" borderId="0" xfId="1" applyFont="1" applyFill="1"/>
    <xf numFmtId="0" fontId="9" fillId="0" borderId="0" xfId="0" applyFont="1"/>
    <xf numFmtId="164" fontId="0" fillId="0" borderId="0" xfId="1" applyFont="1" applyBorder="1"/>
    <xf numFmtId="164" fontId="10" fillId="0" borderId="0" xfId="1" applyFont="1" applyFill="1"/>
    <xf numFmtId="164" fontId="0" fillId="2" borderId="0" xfId="1" applyFont="1" applyFill="1" applyBorder="1"/>
    <xf numFmtId="164" fontId="0" fillId="0" borderId="0" xfId="1" applyFont="1" applyFill="1" applyBorder="1"/>
    <xf numFmtId="164" fontId="0" fillId="3" borderId="0" xfId="1" applyFont="1" applyFill="1" applyBorder="1"/>
    <xf numFmtId="164" fontId="10" fillId="0" borderId="0" xfId="1" applyFont="1" applyBorder="1"/>
    <xf numFmtId="164" fontId="10" fillId="2" borderId="0" xfId="1" applyFont="1" applyFill="1"/>
    <xf numFmtId="164" fontId="10" fillId="3" borderId="0" xfId="1" applyFont="1" applyFill="1"/>
    <xf numFmtId="164" fontId="9" fillId="0" borderId="0" xfId="1" applyFont="1" applyBorder="1"/>
    <xf numFmtId="40" fontId="4" fillId="0" borderId="3" xfId="1" applyNumberFormat="1" applyFont="1" applyFill="1" applyBorder="1"/>
    <xf numFmtId="164" fontId="9" fillId="0" borderId="3" xfId="1" applyFont="1" applyFill="1" applyBorder="1"/>
    <xf numFmtId="164" fontId="9" fillId="2" borderId="3" xfId="1" applyFont="1" applyFill="1" applyBorder="1"/>
    <xf numFmtId="40" fontId="4" fillId="3" borderId="3" xfId="1" applyNumberFormat="1" applyFont="1" applyFill="1" applyBorder="1"/>
    <xf numFmtId="164" fontId="9" fillId="0" borderId="0" xfId="1" applyFont="1" applyFill="1" applyBorder="1"/>
    <xf numFmtId="164" fontId="9" fillId="0" borderId="0" xfId="1" applyFont="1" applyFill="1"/>
    <xf numFmtId="164" fontId="9" fillId="0" borderId="0" xfId="1" applyFont="1"/>
    <xf numFmtId="164" fontId="7" fillId="0" borderId="0" xfId="1" applyFont="1" applyFill="1"/>
    <xf numFmtId="0" fontId="6" fillId="0" borderId="0" xfId="0" applyFont="1" applyAlignment="1">
      <alignment horizontal="left"/>
    </xf>
    <xf numFmtId="164" fontId="7" fillId="0" borderId="0" xfId="1" applyFont="1" applyBorder="1"/>
    <xf numFmtId="0" fontId="7" fillId="0" borderId="0" xfId="0" applyFont="1" applyAlignment="1">
      <alignment horizontal="center" wrapText="1"/>
    </xf>
    <xf numFmtId="164" fontId="6" fillId="0" borderId="3" xfId="1" applyFont="1" applyFill="1" applyBorder="1"/>
    <xf numFmtId="164" fontId="8" fillId="0" borderId="0" xfId="1" applyFont="1" applyFill="1"/>
    <xf numFmtId="164" fontId="0" fillId="0" borderId="0" xfId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FA60E-37BA-4E98-B686-23AB63AF4F05}">
  <dimension ref="A1:T103"/>
  <sheetViews>
    <sheetView tabSelected="1" zoomScale="166" zoomScaleNormal="166" workbookViewId="0">
      <selection activeCell="E4" sqref="E4"/>
    </sheetView>
  </sheetViews>
  <sheetFormatPr baseColWidth="10" defaultColWidth="8.83203125" defaultRowHeight="15" outlineLevelRow="1" x14ac:dyDescent="0.2"/>
  <cols>
    <col min="1" max="1" width="2" customWidth="1"/>
    <col min="2" max="2" width="0.5" customWidth="1"/>
    <col min="3" max="3" width="0.33203125" customWidth="1"/>
    <col min="4" max="4" width="0.6640625" customWidth="1"/>
    <col min="5" max="5" width="50" customWidth="1"/>
    <col min="6" max="6" width="2.6640625" customWidth="1"/>
    <col min="7" max="10" width="14.5" customWidth="1"/>
    <col min="11" max="11" width="15.1640625" customWidth="1"/>
    <col min="12" max="12" width="17.5" bestFit="1" customWidth="1"/>
    <col min="13" max="13" width="20.5" bestFit="1" customWidth="1"/>
    <col min="14" max="14" width="11.1640625" bestFit="1" customWidth="1"/>
    <col min="15" max="15" width="8" bestFit="1" customWidth="1"/>
    <col min="16" max="16" width="17.83203125" bestFit="1" customWidth="1"/>
    <col min="17" max="19" width="12.33203125" bestFit="1" customWidth="1"/>
    <col min="20" max="20" width="9.83203125" bestFit="1" customWidth="1"/>
  </cols>
  <sheetData>
    <row r="1" spans="1:20" ht="16" x14ac:dyDescent="0.2">
      <c r="A1" s="1" t="s">
        <v>0</v>
      </c>
      <c r="B1" s="2"/>
      <c r="C1" s="2"/>
      <c r="D1" s="2"/>
      <c r="E1" s="2"/>
    </row>
    <row r="2" spans="1:20" ht="19" thickBot="1" x14ac:dyDescent="0.25">
      <c r="A2" s="3" t="s">
        <v>66</v>
      </c>
      <c r="B2" s="2"/>
      <c r="C2" s="2"/>
      <c r="D2" s="2"/>
      <c r="E2" s="2"/>
      <c r="G2" s="4"/>
      <c r="H2" s="4"/>
      <c r="I2" s="4"/>
      <c r="J2" s="4"/>
      <c r="K2" s="4"/>
    </row>
    <row r="3" spans="1:20" ht="26" thickBot="1" x14ac:dyDescent="0.25">
      <c r="A3" s="5"/>
      <c r="B3" s="5"/>
      <c r="C3" s="5"/>
      <c r="D3" s="5"/>
      <c r="E3" s="5"/>
      <c r="F3" s="6"/>
      <c r="G3" s="7" t="s">
        <v>1</v>
      </c>
      <c r="H3" s="8" t="s">
        <v>2</v>
      </c>
      <c r="I3" s="7" t="s">
        <v>3</v>
      </c>
      <c r="J3" s="8" t="s">
        <v>4</v>
      </c>
      <c r="K3" s="9" t="s">
        <v>5</v>
      </c>
      <c r="P3" s="71"/>
      <c r="Q3" s="10"/>
      <c r="R3" s="10"/>
      <c r="S3" s="71"/>
      <c r="T3" s="71"/>
    </row>
    <row r="4" spans="1:20" x14ac:dyDescent="0.2">
      <c r="A4" s="11"/>
      <c r="B4" s="11"/>
      <c r="C4" s="11"/>
      <c r="D4" s="11"/>
      <c r="E4" s="11"/>
      <c r="F4" s="12"/>
      <c r="G4" s="13"/>
      <c r="H4" s="14"/>
      <c r="I4" s="13"/>
      <c r="J4" s="14"/>
      <c r="K4" s="15"/>
    </row>
    <row r="5" spans="1:20" x14ac:dyDescent="0.2">
      <c r="A5" s="11"/>
      <c r="B5" s="11"/>
      <c r="C5" s="11"/>
      <c r="D5" s="11" t="s">
        <v>6</v>
      </c>
      <c r="E5" s="11"/>
      <c r="F5" s="12"/>
      <c r="G5" s="13"/>
      <c r="H5" s="14"/>
      <c r="I5" s="13"/>
      <c r="J5" s="14"/>
      <c r="K5" s="15"/>
    </row>
    <row r="6" spans="1:20" x14ac:dyDescent="0.2">
      <c r="A6" s="11"/>
      <c r="B6" s="11"/>
      <c r="C6" s="11"/>
      <c r="D6" s="11"/>
      <c r="E6" s="16" t="s">
        <v>7</v>
      </c>
      <c r="F6" s="17"/>
      <c r="G6" s="18">
        <v>401115.72</v>
      </c>
      <c r="H6" s="19">
        <v>314563</v>
      </c>
      <c r="I6" s="18">
        <v>338808.65</v>
      </c>
      <c r="J6" s="19">
        <v>314563</v>
      </c>
      <c r="K6" s="20">
        <v>245810</v>
      </c>
      <c r="L6" s="21"/>
      <c r="M6" s="22"/>
    </row>
    <row r="7" spans="1:20" x14ac:dyDescent="0.2">
      <c r="A7" s="11"/>
      <c r="B7" s="11"/>
      <c r="C7" s="11"/>
      <c r="D7" s="11"/>
      <c r="E7" s="16" t="s">
        <v>59</v>
      </c>
      <c r="F7" s="17"/>
      <c r="G7" s="18"/>
      <c r="H7" s="19"/>
      <c r="I7" s="18"/>
      <c r="J7" s="19"/>
      <c r="K7" s="20">
        <v>105000</v>
      </c>
      <c r="R7" t="s">
        <v>64</v>
      </c>
      <c r="T7" t="s">
        <v>65</v>
      </c>
    </row>
    <row r="8" spans="1:20" x14ac:dyDescent="0.2">
      <c r="A8" s="11"/>
      <c r="B8" s="11"/>
      <c r="C8" s="11"/>
      <c r="D8" s="11"/>
      <c r="E8" s="11" t="s">
        <v>8</v>
      </c>
      <c r="F8" s="12"/>
      <c r="G8" s="13">
        <v>170000</v>
      </c>
      <c r="H8" s="14">
        <v>250000</v>
      </c>
      <c r="I8" s="13">
        <v>178000</v>
      </c>
      <c r="J8" s="14">
        <v>250000</v>
      </c>
      <c r="K8" s="15">
        <f>80000+90000</f>
        <v>170000</v>
      </c>
      <c r="L8" s="21"/>
      <c r="M8" s="22"/>
      <c r="P8" s="23" t="s">
        <v>60</v>
      </c>
      <c r="Q8" s="10">
        <v>105000</v>
      </c>
      <c r="R8" s="10">
        <v>170000</v>
      </c>
      <c r="S8" s="24">
        <v>166666.66666666666</v>
      </c>
      <c r="T8" s="10">
        <v>170000</v>
      </c>
    </row>
    <row r="9" spans="1:20" x14ac:dyDescent="0.2">
      <c r="A9" s="11"/>
      <c r="B9" s="11"/>
      <c r="C9" s="11"/>
      <c r="D9" s="11"/>
      <c r="E9" s="11" t="s">
        <v>9</v>
      </c>
      <c r="F9" s="12"/>
      <c r="G9" s="13">
        <v>105000</v>
      </c>
      <c r="H9" s="14">
        <v>105000</v>
      </c>
      <c r="I9" s="13">
        <v>105000</v>
      </c>
      <c r="J9" s="14">
        <v>105000</v>
      </c>
      <c r="K9" s="15">
        <v>55000</v>
      </c>
      <c r="L9" s="21"/>
      <c r="M9" s="22"/>
      <c r="P9" s="23" t="s">
        <v>61</v>
      </c>
      <c r="Q9" s="10">
        <v>300000</v>
      </c>
      <c r="R9" s="10">
        <v>250000</v>
      </c>
      <c r="S9" s="24">
        <v>250000</v>
      </c>
      <c r="T9" s="10">
        <v>160000</v>
      </c>
    </row>
    <row r="10" spans="1:20" x14ac:dyDescent="0.2">
      <c r="A10" s="11"/>
      <c r="B10" s="11"/>
      <c r="C10" s="11"/>
      <c r="D10" s="11"/>
      <c r="E10" s="11" t="s">
        <v>10</v>
      </c>
      <c r="F10" s="12"/>
      <c r="G10" s="13">
        <v>26246</v>
      </c>
      <c r="H10" s="14">
        <v>50000</v>
      </c>
      <c r="I10" s="13">
        <v>2925.98</v>
      </c>
      <c r="J10" s="14">
        <v>0</v>
      </c>
      <c r="K10" s="15">
        <v>0</v>
      </c>
      <c r="P10" s="23" t="s">
        <v>62</v>
      </c>
      <c r="Q10" s="10">
        <v>95000</v>
      </c>
      <c r="R10" s="10">
        <v>80000</v>
      </c>
      <c r="S10" s="24">
        <v>83333.333333333328</v>
      </c>
      <c r="T10" s="10">
        <v>170000</v>
      </c>
    </row>
    <row r="11" spans="1:20" ht="16" thickBot="1" x14ac:dyDescent="0.25">
      <c r="A11" s="11"/>
      <c r="B11" s="11"/>
      <c r="C11" s="11"/>
      <c r="D11" s="11"/>
      <c r="E11" s="11" t="s">
        <v>11</v>
      </c>
      <c r="F11" s="12"/>
      <c r="G11" s="13">
        <v>175750</v>
      </c>
      <c r="H11" s="14">
        <v>120000</v>
      </c>
      <c r="I11" s="13">
        <v>220125</v>
      </c>
      <c r="J11" s="14">
        <v>200000</v>
      </c>
      <c r="K11" s="15">
        <v>220000</v>
      </c>
      <c r="M11" s="21"/>
      <c r="N11" s="22"/>
      <c r="P11" s="25"/>
      <c r="Q11" s="72">
        <v>500000</v>
      </c>
      <c r="R11" s="72">
        <v>500000</v>
      </c>
      <c r="S11" s="26"/>
      <c r="T11" s="72">
        <f>SUM(T8:T10)</f>
        <v>500000</v>
      </c>
    </row>
    <row r="12" spans="1:20" ht="16" thickTop="1" x14ac:dyDescent="0.2">
      <c r="A12" s="11"/>
      <c r="B12" s="11"/>
      <c r="C12" s="11"/>
      <c r="D12" s="11"/>
      <c r="E12" s="11" t="s">
        <v>63</v>
      </c>
      <c r="F12" s="12"/>
      <c r="G12" s="13">
        <v>26200</v>
      </c>
      <c r="H12" s="14">
        <v>15000</v>
      </c>
      <c r="I12" s="13">
        <v>39280</v>
      </c>
      <c r="J12" s="14">
        <v>35000</v>
      </c>
      <c r="K12" s="15">
        <v>40000</v>
      </c>
      <c r="P12" s="22"/>
      <c r="Q12" s="73"/>
      <c r="S12" s="10">
        <v>83333.333333333328</v>
      </c>
    </row>
    <row r="13" spans="1:20" x14ac:dyDescent="0.2">
      <c r="A13" s="11"/>
      <c r="B13" s="11"/>
      <c r="C13" s="11"/>
      <c r="D13" s="11"/>
      <c r="E13" s="11" t="s">
        <v>12</v>
      </c>
      <c r="F13" s="12"/>
      <c r="G13" s="13">
        <v>32320</v>
      </c>
      <c r="H13" s="14"/>
      <c r="I13" s="13">
        <v>35020</v>
      </c>
      <c r="J13" s="14">
        <v>32300</v>
      </c>
      <c r="K13" s="15">
        <v>39600</v>
      </c>
      <c r="M13" s="74"/>
      <c r="O13" s="75"/>
      <c r="Q13" s="10"/>
      <c r="S13" s="26"/>
    </row>
    <row r="14" spans="1:20" x14ac:dyDescent="0.2">
      <c r="A14" s="11"/>
      <c r="B14" s="11"/>
      <c r="C14" s="11"/>
      <c r="D14" s="11"/>
      <c r="E14" s="11" t="s">
        <v>13</v>
      </c>
      <c r="F14" s="12"/>
      <c r="G14" s="13">
        <v>18300</v>
      </c>
      <c r="H14" s="14">
        <v>0</v>
      </c>
      <c r="I14" s="13">
        <v>48200.05</v>
      </c>
      <c r="J14" s="14">
        <v>55000</v>
      </c>
      <c r="K14" s="15">
        <v>5000</v>
      </c>
      <c r="Q14" s="10"/>
      <c r="S14" s="26"/>
    </row>
    <row r="15" spans="1:20" x14ac:dyDescent="0.2">
      <c r="A15" s="11"/>
      <c r="B15" s="11"/>
      <c r="C15" s="11"/>
      <c r="D15" s="11"/>
      <c r="E15" s="11" t="s">
        <v>14</v>
      </c>
      <c r="F15" s="12"/>
      <c r="G15" s="13">
        <v>12909.54</v>
      </c>
      <c r="H15" s="14">
        <v>100</v>
      </c>
      <c r="I15" s="13">
        <v>13808.46</v>
      </c>
      <c r="J15" s="14">
        <v>3600</v>
      </c>
      <c r="K15" s="15">
        <v>13000</v>
      </c>
      <c r="S15" s="26"/>
    </row>
    <row r="16" spans="1:20" x14ac:dyDescent="0.2">
      <c r="A16" s="11"/>
      <c r="B16" s="11"/>
      <c r="C16" s="11"/>
      <c r="D16" s="11" t="s">
        <v>15</v>
      </c>
      <c r="E16" s="11"/>
      <c r="F16" s="12"/>
      <c r="G16" s="27">
        <f>SUM(G6:G15)</f>
        <v>967841.26</v>
      </c>
      <c r="H16" s="28">
        <f>SUM(H6:H15)</f>
        <v>854663</v>
      </c>
      <c r="I16" s="27">
        <f>SUM(I6:I15)</f>
        <v>981168.14</v>
      </c>
      <c r="J16" s="28">
        <f>SUM(J6:J15)</f>
        <v>995463</v>
      </c>
      <c r="K16" s="29">
        <f>SUM(K6:K15)</f>
        <v>893410</v>
      </c>
    </row>
    <row r="17" spans="1:19" x14ac:dyDescent="0.2">
      <c r="A17" s="11"/>
      <c r="B17" s="11"/>
      <c r="C17" s="11"/>
      <c r="D17" s="11" t="s">
        <v>16</v>
      </c>
      <c r="E17" s="11"/>
      <c r="F17" s="12"/>
      <c r="G17" s="13"/>
      <c r="H17" s="14"/>
      <c r="I17" s="13"/>
      <c r="J17" s="14"/>
      <c r="K17" s="15"/>
    </row>
    <row r="18" spans="1:19" x14ac:dyDescent="0.2">
      <c r="A18" s="11"/>
      <c r="B18" s="11"/>
      <c r="C18" s="11"/>
      <c r="D18" s="11"/>
      <c r="E18" s="11" t="s">
        <v>17</v>
      </c>
      <c r="F18" s="12"/>
      <c r="G18" s="13">
        <v>125855.56</v>
      </c>
      <c r="H18" s="14">
        <v>140000</v>
      </c>
      <c r="I18" s="13">
        <v>115926.62</v>
      </c>
      <c r="J18" s="14">
        <v>140000</v>
      </c>
      <c r="K18" s="15">
        <v>116000</v>
      </c>
      <c r="S18" s="4"/>
    </row>
    <row r="19" spans="1:19" x14ac:dyDescent="0.2">
      <c r="A19" s="11"/>
      <c r="B19" s="11"/>
      <c r="C19" s="11"/>
      <c r="D19" s="11"/>
      <c r="E19" s="11" t="s">
        <v>18</v>
      </c>
      <c r="F19" s="12"/>
      <c r="G19" s="13">
        <v>347346.7</v>
      </c>
      <c r="H19" s="14">
        <v>187000</v>
      </c>
      <c r="I19" s="13">
        <v>337172.88</v>
      </c>
      <c r="J19" s="14">
        <v>308000</v>
      </c>
      <c r="K19" s="15">
        <v>330000</v>
      </c>
      <c r="Q19" s="10"/>
      <c r="S19" s="26"/>
    </row>
    <row r="20" spans="1:19" x14ac:dyDescent="0.2">
      <c r="A20" s="11"/>
      <c r="B20" s="11"/>
      <c r="C20" s="11"/>
      <c r="D20" s="11"/>
      <c r="E20" s="11" t="s">
        <v>19</v>
      </c>
      <c r="F20" s="12"/>
      <c r="G20" s="13">
        <v>52931.71</v>
      </c>
      <c r="H20" s="14">
        <v>85000</v>
      </c>
      <c r="I20" s="13">
        <v>46111.3</v>
      </c>
      <c r="J20" s="14">
        <f>68000-32550</f>
        <v>35450</v>
      </c>
      <c r="K20" s="15">
        <v>40000</v>
      </c>
      <c r="P20" s="26"/>
    </row>
    <row r="21" spans="1:19" x14ac:dyDescent="0.2">
      <c r="A21" s="11"/>
      <c r="B21" s="11"/>
      <c r="C21" s="11"/>
      <c r="D21" s="11"/>
      <c r="E21" s="11" t="s">
        <v>20</v>
      </c>
      <c r="F21" s="12"/>
      <c r="G21" s="13"/>
      <c r="H21" s="14"/>
      <c r="I21" s="13">
        <v>32550</v>
      </c>
      <c r="J21" s="14">
        <v>32550</v>
      </c>
      <c r="K21" s="15">
        <v>36000</v>
      </c>
      <c r="M21" s="74"/>
      <c r="N21" s="75"/>
      <c r="O21" s="75"/>
      <c r="P21" s="26"/>
    </row>
    <row r="22" spans="1:19" x14ac:dyDescent="0.2">
      <c r="A22" s="11"/>
      <c r="B22" s="11"/>
      <c r="C22" s="11"/>
      <c r="D22" s="11"/>
      <c r="E22" s="11" t="s">
        <v>21</v>
      </c>
      <c r="F22" s="12"/>
      <c r="G22" s="13">
        <v>28337</v>
      </c>
      <c r="H22" s="14"/>
      <c r="I22" s="13">
        <v>0</v>
      </c>
      <c r="J22" s="14"/>
      <c r="K22" s="15"/>
      <c r="P22" s="26"/>
    </row>
    <row r="23" spans="1:19" x14ac:dyDescent="0.2">
      <c r="A23" s="11"/>
      <c r="B23" s="11"/>
      <c r="C23" s="11"/>
      <c r="D23" s="11"/>
      <c r="E23" s="11" t="s">
        <v>22</v>
      </c>
      <c r="F23" s="12"/>
      <c r="G23" s="13">
        <v>0</v>
      </c>
      <c r="H23" s="14">
        <v>10000</v>
      </c>
      <c r="I23" s="13">
        <v>1872.47</v>
      </c>
      <c r="J23" s="14">
        <v>7500</v>
      </c>
      <c r="K23" s="15">
        <v>7000</v>
      </c>
      <c r="M23" s="30"/>
      <c r="P23" s="24"/>
    </row>
    <row r="24" spans="1:19" x14ac:dyDescent="0.2">
      <c r="A24" s="11"/>
      <c r="B24" s="11"/>
      <c r="C24" s="11"/>
      <c r="D24" s="11"/>
      <c r="E24" s="11" t="s">
        <v>23</v>
      </c>
      <c r="F24" s="12"/>
      <c r="G24" s="13">
        <v>0</v>
      </c>
      <c r="H24" s="14">
        <v>3000</v>
      </c>
      <c r="J24" s="14">
        <v>0</v>
      </c>
      <c r="K24" s="15"/>
    </row>
    <row r="25" spans="1:19" x14ac:dyDescent="0.2">
      <c r="A25" s="11"/>
      <c r="B25" s="11"/>
      <c r="C25" s="11"/>
      <c r="D25" s="11"/>
      <c r="E25" s="11" t="s">
        <v>24</v>
      </c>
      <c r="F25" s="12"/>
      <c r="G25" s="13">
        <v>0</v>
      </c>
      <c r="H25" s="14">
        <v>3000</v>
      </c>
      <c r="I25" s="13">
        <v>0</v>
      </c>
      <c r="J25" s="14">
        <v>2000</v>
      </c>
      <c r="K25" s="15"/>
    </row>
    <row r="26" spans="1:19" x14ac:dyDescent="0.2">
      <c r="A26" s="11"/>
      <c r="B26" s="11"/>
      <c r="C26" s="11"/>
      <c r="D26" s="11"/>
      <c r="E26" s="16" t="s">
        <v>25</v>
      </c>
      <c r="F26" s="17"/>
      <c r="G26" s="18">
        <v>19215.669999999998</v>
      </c>
      <c r="H26" s="19">
        <v>3000</v>
      </c>
      <c r="I26" s="13">
        <v>26119.66</v>
      </c>
      <c r="J26" s="19">
        <v>37000</v>
      </c>
      <c r="K26" s="15">
        <v>5000</v>
      </c>
      <c r="L26" s="22"/>
    </row>
    <row r="27" spans="1:19" x14ac:dyDescent="0.2">
      <c r="A27" s="11"/>
      <c r="B27" s="11"/>
      <c r="C27" s="11"/>
      <c r="D27" s="11"/>
      <c r="E27" s="16" t="s">
        <v>21</v>
      </c>
      <c r="F27" s="12"/>
      <c r="G27" s="13">
        <v>0</v>
      </c>
      <c r="H27" s="14">
        <v>50000</v>
      </c>
      <c r="I27" s="13">
        <v>2925.98</v>
      </c>
      <c r="J27" s="14">
        <v>0</v>
      </c>
      <c r="K27" s="15"/>
    </row>
    <row r="28" spans="1:19" x14ac:dyDescent="0.2">
      <c r="A28" s="11"/>
      <c r="B28" s="11"/>
      <c r="C28" s="11"/>
      <c r="D28" s="11" t="s">
        <v>26</v>
      </c>
      <c r="E28" s="11"/>
      <c r="F28" s="12"/>
      <c r="G28" s="27">
        <f>SUM(G18:G27)</f>
        <v>573686.64</v>
      </c>
      <c r="H28" s="28">
        <f>SUM(H18:H27)</f>
        <v>481000</v>
      </c>
      <c r="I28" s="27">
        <f>SUM(I18:I27)</f>
        <v>562678.91</v>
      </c>
      <c r="J28" s="28">
        <f>SUM(J18:J27)</f>
        <v>562500</v>
      </c>
      <c r="K28" s="29">
        <f>SUM(K18:K27)</f>
        <v>534000</v>
      </c>
    </row>
    <row r="29" spans="1:19" x14ac:dyDescent="0.2">
      <c r="A29" s="11"/>
      <c r="B29" s="11"/>
      <c r="C29" s="11" t="s">
        <v>27</v>
      </c>
      <c r="D29" s="11"/>
      <c r="E29" s="11"/>
      <c r="F29" s="12"/>
      <c r="G29" s="13">
        <f>G16-G28</f>
        <v>394154.62</v>
      </c>
      <c r="H29" s="14">
        <f>H16-H28</f>
        <v>373663</v>
      </c>
      <c r="I29" s="13">
        <f t="shared" ref="I29" si="0">I16-I28</f>
        <v>418489.23</v>
      </c>
      <c r="J29" s="14">
        <f>J16-J28</f>
        <v>432963</v>
      </c>
      <c r="K29" s="15">
        <f>K16-K28</f>
        <v>359410</v>
      </c>
    </row>
    <row r="30" spans="1:19" x14ac:dyDescent="0.2">
      <c r="A30" s="11"/>
      <c r="B30" s="11"/>
      <c r="C30" s="11"/>
      <c r="D30" s="11" t="s">
        <v>28</v>
      </c>
      <c r="E30" s="11"/>
      <c r="F30" s="12"/>
      <c r="G30" s="13"/>
      <c r="H30" s="14"/>
      <c r="I30" s="13"/>
      <c r="J30" s="14"/>
      <c r="K30" s="15"/>
    </row>
    <row r="31" spans="1:19" x14ac:dyDescent="0.2">
      <c r="A31" s="11"/>
      <c r="B31" s="11"/>
      <c r="C31" s="11"/>
      <c r="D31" s="11"/>
      <c r="E31" s="11" t="s">
        <v>29</v>
      </c>
      <c r="F31" s="12"/>
      <c r="G31" s="13">
        <v>0</v>
      </c>
      <c r="H31" s="14">
        <v>8000</v>
      </c>
      <c r="I31" s="13">
        <v>0</v>
      </c>
      <c r="J31" s="14">
        <v>0</v>
      </c>
      <c r="K31" s="15">
        <v>0</v>
      </c>
      <c r="L31" s="31"/>
      <c r="M31" s="32"/>
      <c r="Q31" s="74"/>
    </row>
    <row r="32" spans="1:19" x14ac:dyDescent="0.2">
      <c r="A32" s="11"/>
      <c r="B32" s="11"/>
      <c r="C32" s="11"/>
      <c r="D32" s="11"/>
      <c r="E32" s="11" t="s">
        <v>30</v>
      </c>
      <c r="F32" s="12"/>
      <c r="G32" s="13">
        <v>5151.82</v>
      </c>
      <c r="H32" s="14">
        <v>4000</v>
      </c>
      <c r="I32" s="13">
        <v>5389.03</v>
      </c>
      <c r="J32" s="14">
        <v>7500</v>
      </c>
      <c r="K32" s="15">
        <v>6000</v>
      </c>
      <c r="L32" s="31"/>
      <c r="M32" s="32"/>
      <c r="Q32" s="74"/>
    </row>
    <row r="33" spans="1:18" x14ac:dyDescent="0.2">
      <c r="A33" s="11"/>
      <c r="B33" s="11"/>
      <c r="C33" s="11"/>
      <c r="D33" s="11"/>
      <c r="E33" s="11" t="s">
        <v>31</v>
      </c>
      <c r="F33" s="12"/>
      <c r="G33" s="13">
        <v>6644.51</v>
      </c>
      <c r="H33" s="14">
        <v>5000</v>
      </c>
      <c r="I33" s="13">
        <v>7509.25</v>
      </c>
      <c r="J33" s="14">
        <v>6900</v>
      </c>
      <c r="K33" s="15">
        <v>7000</v>
      </c>
      <c r="L33" s="31"/>
      <c r="M33" s="32"/>
      <c r="Q33" s="74"/>
    </row>
    <row r="34" spans="1:18" x14ac:dyDescent="0.2">
      <c r="A34" s="11"/>
      <c r="B34" s="11"/>
      <c r="C34" s="11"/>
      <c r="D34" s="11"/>
      <c r="E34" s="11" t="s">
        <v>32</v>
      </c>
      <c r="F34" s="12"/>
      <c r="G34" s="13">
        <v>7606.32</v>
      </c>
      <c r="H34" s="14">
        <v>10000</v>
      </c>
      <c r="I34" s="13">
        <v>7096.41</v>
      </c>
      <c r="J34" s="14">
        <v>7000</v>
      </c>
      <c r="K34" s="15">
        <v>7100</v>
      </c>
      <c r="L34" s="31"/>
      <c r="M34" s="32"/>
      <c r="Q34" s="74"/>
    </row>
    <row r="35" spans="1:18" x14ac:dyDescent="0.2">
      <c r="A35" s="11"/>
      <c r="B35" s="11"/>
      <c r="C35" s="11"/>
      <c r="D35" s="11"/>
      <c r="E35" s="11" t="s">
        <v>33</v>
      </c>
      <c r="F35" s="12"/>
      <c r="G35" s="13">
        <v>2163.61</v>
      </c>
      <c r="H35" s="14">
        <v>1000</v>
      </c>
      <c r="I35" s="13">
        <v>2828.8</v>
      </c>
      <c r="J35" s="14">
        <v>1800</v>
      </c>
      <c r="K35" s="15">
        <v>2500</v>
      </c>
      <c r="L35" s="31"/>
      <c r="M35" s="32"/>
      <c r="Q35" s="74"/>
    </row>
    <row r="36" spans="1:18" x14ac:dyDescent="0.2">
      <c r="A36" s="11"/>
      <c r="B36" s="11"/>
      <c r="C36" s="11"/>
      <c r="D36" s="11"/>
      <c r="E36" s="11" t="s">
        <v>34</v>
      </c>
      <c r="F36" s="12"/>
      <c r="G36" s="13">
        <v>22939.37</v>
      </c>
      <c r="H36" s="14">
        <v>10000</v>
      </c>
      <c r="I36" s="13">
        <v>18686.43</v>
      </c>
      <c r="J36" s="14">
        <v>20000</v>
      </c>
      <c r="K36" s="15">
        <v>20000</v>
      </c>
      <c r="L36" s="31"/>
      <c r="M36" s="32"/>
      <c r="Q36" s="74"/>
    </row>
    <row r="37" spans="1:18" x14ac:dyDescent="0.2">
      <c r="A37" s="11"/>
      <c r="B37" s="11"/>
      <c r="C37" s="11"/>
      <c r="D37" s="11"/>
      <c r="E37" s="11" t="s">
        <v>35</v>
      </c>
      <c r="F37" s="12"/>
      <c r="G37" s="13">
        <v>307.5</v>
      </c>
      <c r="H37" s="14">
        <v>700</v>
      </c>
      <c r="I37" s="13">
        <v>417.75</v>
      </c>
      <c r="J37" s="14">
        <v>700</v>
      </c>
      <c r="K37" s="15">
        <v>450</v>
      </c>
      <c r="L37" s="31"/>
      <c r="M37" s="32"/>
      <c r="Q37" s="74"/>
    </row>
    <row r="38" spans="1:18" x14ac:dyDescent="0.2">
      <c r="A38" s="11"/>
      <c r="B38" s="11"/>
      <c r="C38" s="11"/>
      <c r="D38" s="11"/>
      <c r="E38" s="11" t="s">
        <v>36</v>
      </c>
      <c r="F38" s="12"/>
      <c r="G38" s="13">
        <v>7325.92</v>
      </c>
      <c r="H38" s="14">
        <v>5000</v>
      </c>
      <c r="I38" s="13">
        <v>2939.5</v>
      </c>
      <c r="J38" s="14">
        <v>9200</v>
      </c>
      <c r="K38" s="15">
        <v>3100</v>
      </c>
      <c r="L38" s="31"/>
      <c r="M38" s="32"/>
      <c r="Q38" s="74"/>
    </row>
    <row r="39" spans="1:18" x14ac:dyDescent="0.2">
      <c r="A39" s="11"/>
      <c r="B39" s="11"/>
      <c r="C39" s="11"/>
      <c r="D39" s="11"/>
      <c r="E39" s="33" t="s">
        <v>37</v>
      </c>
      <c r="F39" s="12"/>
      <c r="G39" s="13">
        <v>4460.84</v>
      </c>
      <c r="H39" s="14"/>
      <c r="I39" s="13">
        <v>4982.93</v>
      </c>
      <c r="J39" s="14">
        <v>4500</v>
      </c>
      <c r="K39" s="15">
        <v>5000</v>
      </c>
      <c r="L39" s="31"/>
      <c r="M39" s="32"/>
      <c r="Q39" s="74"/>
    </row>
    <row r="40" spans="1:18" x14ac:dyDescent="0.2">
      <c r="A40" s="11"/>
      <c r="B40" s="11"/>
      <c r="C40" s="11"/>
      <c r="D40" s="11"/>
      <c r="E40" s="11" t="s">
        <v>38</v>
      </c>
      <c r="F40" s="12"/>
      <c r="G40" s="13">
        <v>554.29999999999995</v>
      </c>
      <c r="H40" s="14">
        <v>1000</v>
      </c>
      <c r="I40" s="13">
        <v>2403.31</v>
      </c>
      <c r="J40" s="14">
        <v>1000</v>
      </c>
      <c r="K40" s="15">
        <v>2000</v>
      </c>
      <c r="L40" s="31"/>
      <c r="M40" s="32"/>
      <c r="Q40" s="74"/>
    </row>
    <row r="41" spans="1:18" x14ac:dyDescent="0.2">
      <c r="A41" s="11"/>
      <c r="B41" s="11"/>
      <c r="C41" s="11"/>
      <c r="D41" s="11"/>
      <c r="E41" s="11" t="s">
        <v>39</v>
      </c>
      <c r="F41" s="12"/>
      <c r="G41" s="13">
        <v>0</v>
      </c>
      <c r="H41" s="14">
        <v>250</v>
      </c>
      <c r="I41" s="13">
        <v>358.84</v>
      </c>
      <c r="J41" s="14">
        <v>250</v>
      </c>
      <c r="K41" s="15">
        <v>350</v>
      </c>
      <c r="L41" s="31"/>
      <c r="M41" s="32"/>
      <c r="Q41" s="74"/>
    </row>
    <row r="42" spans="1:18" x14ac:dyDescent="0.2">
      <c r="A42" s="11"/>
      <c r="B42" s="11"/>
      <c r="C42" s="11"/>
      <c r="D42" s="11"/>
      <c r="E42" s="11" t="s">
        <v>40</v>
      </c>
      <c r="F42" s="12"/>
      <c r="G42" s="13">
        <v>59806.2</v>
      </c>
      <c r="H42" s="14">
        <v>50000</v>
      </c>
      <c r="I42" s="13">
        <v>61597.21</v>
      </c>
      <c r="J42" s="14">
        <v>50600</v>
      </c>
      <c r="K42" s="15">
        <v>55600</v>
      </c>
      <c r="L42" s="31"/>
      <c r="M42" s="32"/>
      <c r="Q42" s="74"/>
    </row>
    <row r="43" spans="1:18" x14ac:dyDescent="0.2">
      <c r="A43" s="11"/>
      <c r="B43" s="11"/>
      <c r="C43" s="11"/>
      <c r="D43" s="11"/>
      <c r="E43" s="11" t="s">
        <v>41</v>
      </c>
      <c r="F43" s="12"/>
      <c r="G43" s="13">
        <v>719.75</v>
      </c>
      <c r="H43" s="14">
        <v>700</v>
      </c>
      <c r="I43" s="13">
        <v>627.74</v>
      </c>
      <c r="J43" s="14">
        <v>650</v>
      </c>
      <c r="K43" s="15">
        <v>650</v>
      </c>
      <c r="L43" s="31"/>
      <c r="M43" s="32"/>
      <c r="Q43" s="74"/>
    </row>
    <row r="44" spans="1:18" x14ac:dyDescent="0.2">
      <c r="A44" s="11"/>
      <c r="B44" s="11"/>
      <c r="C44" s="11"/>
      <c r="D44" s="11"/>
      <c r="E44" s="11" t="s">
        <v>42</v>
      </c>
      <c r="F44" s="12"/>
      <c r="G44" s="13">
        <v>11598.93</v>
      </c>
      <c r="H44" s="14">
        <v>5000</v>
      </c>
      <c r="I44" s="13">
        <v>13922.21</v>
      </c>
      <c r="J44" s="14">
        <v>15000</v>
      </c>
      <c r="K44" s="15">
        <v>15000</v>
      </c>
      <c r="L44" s="31"/>
      <c r="M44" s="32"/>
      <c r="Q44" s="74"/>
    </row>
    <row r="45" spans="1:18" x14ac:dyDescent="0.2">
      <c r="A45" s="11"/>
      <c r="B45" s="11"/>
      <c r="C45" s="11"/>
      <c r="D45" s="11"/>
      <c r="E45" s="34" t="s">
        <v>43</v>
      </c>
      <c r="F45" s="12"/>
      <c r="G45" s="13">
        <v>315898.93</v>
      </c>
      <c r="H45" s="14">
        <v>303000</v>
      </c>
      <c r="I45" s="13">
        <v>277816.40999999997</v>
      </c>
      <c r="J45" s="14">
        <v>306340</v>
      </c>
      <c r="K45" s="15">
        <v>370000</v>
      </c>
      <c r="L45" s="31"/>
      <c r="M45" s="32"/>
      <c r="Q45" s="74"/>
      <c r="R45" s="75"/>
    </row>
    <row r="46" spans="1:18" hidden="1" outlineLevel="1" x14ac:dyDescent="0.2">
      <c r="A46" s="11"/>
      <c r="B46" s="11"/>
      <c r="C46" s="11"/>
      <c r="D46" s="11"/>
      <c r="E46" s="11" t="s">
        <v>44</v>
      </c>
      <c r="F46" s="12"/>
      <c r="G46" s="13"/>
      <c r="H46" s="14"/>
      <c r="I46" s="13"/>
      <c r="J46" s="14"/>
      <c r="K46" s="15"/>
      <c r="L46" s="31"/>
      <c r="M46" s="32"/>
      <c r="Q46" s="74"/>
    </row>
    <row r="47" spans="1:18" hidden="1" outlineLevel="1" x14ac:dyDescent="0.2">
      <c r="A47" s="11"/>
      <c r="B47" s="11"/>
      <c r="C47" s="11"/>
      <c r="D47" s="11"/>
      <c r="E47" s="11" t="s">
        <v>45</v>
      </c>
      <c r="F47" s="12"/>
      <c r="G47" s="13"/>
      <c r="H47" s="14"/>
      <c r="I47" s="13"/>
      <c r="J47" s="14"/>
      <c r="K47" s="15"/>
      <c r="L47" s="31"/>
      <c r="M47" s="32"/>
      <c r="Q47" s="74"/>
    </row>
    <row r="48" spans="1:18" hidden="1" outlineLevel="1" x14ac:dyDescent="0.2">
      <c r="A48" s="11"/>
      <c r="B48" s="11"/>
      <c r="C48" s="11"/>
      <c r="D48" s="11"/>
      <c r="E48" s="11" t="s">
        <v>46</v>
      </c>
      <c r="F48" s="12"/>
      <c r="G48" s="13"/>
      <c r="H48" s="14"/>
      <c r="I48" s="13"/>
      <c r="J48" s="14"/>
      <c r="K48" s="15"/>
      <c r="L48" s="31"/>
      <c r="M48" s="32"/>
      <c r="Q48" s="74"/>
    </row>
    <row r="49" spans="1:17" collapsed="1" x14ac:dyDescent="0.2">
      <c r="A49" s="11"/>
      <c r="B49" s="11"/>
      <c r="C49" s="11"/>
      <c r="D49" s="11"/>
      <c r="E49" s="11" t="s">
        <v>47</v>
      </c>
      <c r="F49" s="12"/>
      <c r="G49" s="13">
        <v>2205</v>
      </c>
      <c r="H49" s="14">
        <v>1000</v>
      </c>
      <c r="I49" s="13">
        <v>0</v>
      </c>
      <c r="J49" s="14">
        <v>1000</v>
      </c>
      <c r="K49" s="15">
        <v>0</v>
      </c>
      <c r="L49" s="31"/>
      <c r="M49" s="32"/>
      <c r="Q49" s="74"/>
    </row>
    <row r="50" spans="1:17" x14ac:dyDescent="0.2">
      <c r="A50" s="11"/>
      <c r="B50" s="11"/>
      <c r="C50" s="11"/>
      <c r="D50" s="11"/>
      <c r="E50" s="11" t="s">
        <v>48</v>
      </c>
      <c r="F50" s="12"/>
      <c r="G50" s="13">
        <v>1127.6400000000001</v>
      </c>
      <c r="H50" s="14"/>
      <c r="I50" s="13">
        <v>988.31</v>
      </c>
      <c r="J50" s="14"/>
      <c r="K50" s="15">
        <v>1100</v>
      </c>
      <c r="L50" s="31"/>
      <c r="Q50" s="75"/>
    </row>
    <row r="51" spans="1:17" hidden="1" outlineLevel="1" x14ac:dyDescent="0.2">
      <c r="A51" s="11"/>
      <c r="B51" s="11"/>
      <c r="C51" s="11"/>
      <c r="D51" s="11"/>
      <c r="E51" s="33" t="s">
        <v>49</v>
      </c>
      <c r="F51" s="12"/>
      <c r="G51" s="13"/>
      <c r="H51" s="14"/>
      <c r="I51" s="13"/>
      <c r="J51" s="14"/>
      <c r="K51" s="15">
        <v>0</v>
      </c>
      <c r="L51" s="31"/>
      <c r="Q51" s="75"/>
    </row>
    <row r="52" spans="1:17" collapsed="1" x14ac:dyDescent="0.2">
      <c r="A52" s="11"/>
      <c r="B52" s="11"/>
      <c r="C52" s="11"/>
      <c r="D52" s="11" t="s">
        <v>50</v>
      </c>
      <c r="E52" s="11"/>
      <c r="F52" s="12"/>
      <c r="G52" s="27">
        <f>SUM(G31:G51)</f>
        <v>448510.64</v>
      </c>
      <c r="H52" s="28">
        <f>SUM(H31:H51)</f>
        <v>404650</v>
      </c>
      <c r="I52" s="27">
        <f>SUM(I31:I51)</f>
        <v>407564.12999999995</v>
      </c>
      <c r="J52" s="28">
        <f>SUM(J31:J51)</f>
        <v>432440</v>
      </c>
      <c r="K52" s="29">
        <f>SUM(K31:K51)</f>
        <v>495850</v>
      </c>
      <c r="L52" s="31"/>
    </row>
    <row r="53" spans="1:17" ht="16" thickBot="1" x14ac:dyDescent="0.25">
      <c r="A53" s="11"/>
      <c r="B53" s="11" t="s">
        <v>51</v>
      </c>
      <c r="C53" s="11"/>
      <c r="D53" s="11"/>
      <c r="E53" s="11"/>
      <c r="F53" s="12"/>
      <c r="G53" s="35">
        <f>G29-G52</f>
        <v>-54356.020000000019</v>
      </c>
      <c r="H53" s="36">
        <f>H29-H52</f>
        <v>-30987</v>
      </c>
      <c r="I53" s="37">
        <f>I29-I52</f>
        <v>10925.100000000035</v>
      </c>
      <c r="J53" s="38">
        <f>J29-J52</f>
        <v>523</v>
      </c>
      <c r="K53" s="39">
        <f>K29-K52</f>
        <v>-136440</v>
      </c>
      <c r="L53" s="31"/>
    </row>
    <row r="54" spans="1:17" x14ac:dyDescent="0.2">
      <c r="A54" s="11"/>
      <c r="B54" s="11" t="s">
        <v>52</v>
      </c>
      <c r="C54" s="11"/>
      <c r="D54" s="11"/>
      <c r="E54" s="11"/>
      <c r="F54" s="12"/>
      <c r="H54" s="40"/>
      <c r="J54" s="41"/>
      <c r="K54" s="42"/>
    </row>
    <row r="55" spans="1:17" x14ac:dyDescent="0.2">
      <c r="A55" s="11"/>
      <c r="B55" s="11" t="s">
        <v>53</v>
      </c>
      <c r="C55" s="43"/>
      <c r="D55" s="43"/>
      <c r="E55" s="43"/>
      <c r="F55" s="12"/>
      <c r="H55" s="40"/>
      <c r="J55" s="41"/>
      <c r="K55" s="42">
        <v>136440</v>
      </c>
    </row>
    <row r="56" spans="1:17" x14ac:dyDescent="0.2">
      <c r="A56" s="11" t="s">
        <v>54</v>
      </c>
      <c r="B56" s="11"/>
      <c r="C56" s="11"/>
      <c r="D56" s="11"/>
      <c r="E56" s="43"/>
      <c r="F56" s="44"/>
      <c r="G56" s="45"/>
      <c r="H56" s="46"/>
      <c r="I56" s="45"/>
      <c r="J56" s="46"/>
      <c r="K56" s="47"/>
    </row>
    <row r="57" spans="1:17" x14ac:dyDescent="0.2">
      <c r="A57" s="11" t="s">
        <v>55</v>
      </c>
      <c r="B57" s="11"/>
      <c r="C57" s="11"/>
      <c r="D57" s="11"/>
      <c r="E57" s="43"/>
      <c r="F57" s="44"/>
      <c r="G57" s="48"/>
      <c r="H57" s="49"/>
      <c r="I57" s="48"/>
      <c r="J57" s="49"/>
      <c r="K57" s="50"/>
    </row>
    <row r="58" spans="1:17" x14ac:dyDescent="0.2">
      <c r="B58" s="51"/>
      <c r="C58" s="51"/>
      <c r="D58" s="51"/>
      <c r="E58" s="11" t="s">
        <v>56</v>
      </c>
      <c r="F58" s="52"/>
      <c r="G58" s="53">
        <v>2536.35</v>
      </c>
      <c r="H58" s="54"/>
      <c r="I58" s="55"/>
      <c r="J58" s="54"/>
      <c r="K58" s="56"/>
      <c r="L58" s="31"/>
    </row>
    <row r="59" spans="1:17" x14ac:dyDescent="0.2">
      <c r="A59" s="32"/>
      <c r="B59" s="32"/>
      <c r="C59" s="32"/>
      <c r="D59" s="32"/>
      <c r="E59" s="11" t="s">
        <v>57</v>
      </c>
      <c r="F59" s="57"/>
      <c r="G59" s="53">
        <v>4488.13</v>
      </c>
      <c r="H59" s="58"/>
      <c r="I59" s="53">
        <v>5848.1</v>
      </c>
      <c r="J59" s="58"/>
      <c r="K59" s="59"/>
      <c r="L59" s="31"/>
    </row>
    <row r="60" spans="1:17" ht="16" thickBot="1" x14ac:dyDescent="0.25">
      <c r="A60" s="11" t="s">
        <v>58</v>
      </c>
      <c r="B60" s="51"/>
      <c r="C60" s="51"/>
      <c r="D60" s="51"/>
      <c r="E60" s="51"/>
      <c r="F60" s="60"/>
      <c r="G60" s="61">
        <f>G53-G58-G59</f>
        <v>-61380.500000000015</v>
      </c>
      <c r="H60" s="61">
        <v>-30987</v>
      </c>
      <c r="I60" s="62">
        <f>I53-I59</f>
        <v>5077.0000000000346</v>
      </c>
      <c r="J60" s="63">
        <v>523</v>
      </c>
      <c r="K60" s="64">
        <f>K53+K55</f>
        <v>0</v>
      </c>
      <c r="L60" s="31"/>
    </row>
    <row r="61" spans="1:17" ht="16" thickTop="1" x14ac:dyDescent="0.2">
      <c r="A61" s="51"/>
      <c r="B61" s="51"/>
      <c r="C61" s="51"/>
      <c r="D61" s="51"/>
      <c r="E61" s="51"/>
      <c r="F61" s="60"/>
      <c r="G61" s="65"/>
      <c r="H61" s="65"/>
      <c r="I61" s="66"/>
      <c r="J61" s="66"/>
      <c r="K61" s="67"/>
      <c r="L61" s="24"/>
    </row>
    <row r="62" spans="1:17" x14ac:dyDescent="0.2">
      <c r="G62" s="65"/>
      <c r="H62" s="65"/>
      <c r="I62" s="68"/>
      <c r="J62" s="68"/>
      <c r="K62" s="25"/>
    </row>
    <row r="63" spans="1:17" x14ac:dyDescent="0.2">
      <c r="A63" s="43"/>
      <c r="B63" s="11"/>
      <c r="F63" s="26"/>
      <c r="G63" s="68"/>
      <c r="H63" s="68"/>
      <c r="I63" s="68"/>
      <c r="J63" s="66"/>
      <c r="K63" s="67"/>
    </row>
    <row r="64" spans="1:17" x14ac:dyDescent="0.2">
      <c r="A64" s="43"/>
      <c r="B64" s="11"/>
      <c r="F64" s="26"/>
      <c r="G64" s="68"/>
      <c r="H64" s="68"/>
      <c r="I64" s="68"/>
      <c r="J64" s="68"/>
      <c r="K64" s="68"/>
    </row>
    <row r="65" spans="1:11" x14ac:dyDescent="0.2">
      <c r="A65" s="43"/>
      <c r="B65" s="11"/>
      <c r="F65" s="26"/>
      <c r="G65" s="68"/>
      <c r="H65" s="68"/>
      <c r="I65" s="68"/>
      <c r="J65" s="68"/>
      <c r="K65" s="68"/>
    </row>
    <row r="66" spans="1:11" x14ac:dyDescent="0.2">
      <c r="A66" s="43"/>
      <c r="B66" s="11"/>
      <c r="F66" s="26"/>
      <c r="G66" s="68"/>
      <c r="H66" s="68"/>
      <c r="I66" s="68"/>
      <c r="J66" s="68"/>
      <c r="K66" s="68"/>
    </row>
    <row r="67" spans="1:11" x14ac:dyDescent="0.2">
      <c r="A67" s="43"/>
      <c r="B67" s="11"/>
      <c r="C67" s="11"/>
      <c r="F67" s="26"/>
      <c r="G67" s="68"/>
      <c r="H67" s="68"/>
      <c r="I67" s="68"/>
      <c r="J67" s="68"/>
      <c r="K67" s="68"/>
    </row>
    <row r="68" spans="1:11" x14ac:dyDescent="0.2">
      <c r="A68" s="43"/>
      <c r="B68" s="11"/>
      <c r="C68" s="11"/>
      <c r="F68" s="26"/>
      <c r="G68" s="68"/>
      <c r="H68" s="68"/>
      <c r="I68" s="68"/>
      <c r="J68" s="68"/>
      <c r="K68" s="68"/>
    </row>
    <row r="69" spans="1:11" x14ac:dyDescent="0.2">
      <c r="A69" s="23"/>
      <c r="B69" s="11"/>
      <c r="C69" s="11"/>
      <c r="F69" s="26"/>
      <c r="G69" s="68"/>
      <c r="H69" s="68"/>
      <c r="I69" s="68"/>
      <c r="J69" s="68"/>
      <c r="K69" s="68"/>
    </row>
    <row r="70" spans="1:11" x14ac:dyDescent="0.2">
      <c r="A70" s="43"/>
      <c r="B70" s="11"/>
      <c r="C70" s="11"/>
      <c r="F70" s="26"/>
      <c r="G70" s="68"/>
      <c r="H70" s="68"/>
      <c r="I70" s="68"/>
      <c r="J70" s="68"/>
      <c r="K70" s="68"/>
    </row>
    <row r="71" spans="1:11" x14ac:dyDescent="0.2">
      <c r="A71" s="43"/>
      <c r="B71" s="11"/>
      <c r="F71" s="26"/>
      <c r="G71" s="68"/>
      <c r="H71" s="68"/>
      <c r="I71" s="68"/>
      <c r="J71" s="68"/>
      <c r="K71" s="68"/>
    </row>
    <row r="72" spans="1:11" x14ac:dyDescent="0.2">
      <c r="A72" s="43"/>
      <c r="B72" s="11"/>
      <c r="C72" s="43"/>
      <c r="D72" s="43"/>
      <c r="E72" s="43"/>
      <c r="F72" s="26"/>
      <c r="G72" s="68"/>
      <c r="H72" s="68"/>
      <c r="I72" s="68"/>
      <c r="J72" s="68"/>
      <c r="K72" s="68"/>
    </row>
    <row r="73" spans="1:11" x14ac:dyDescent="0.2">
      <c r="A73" s="43"/>
      <c r="B73" s="11"/>
      <c r="C73" s="43"/>
      <c r="D73" s="43"/>
      <c r="E73" s="43"/>
      <c r="F73" s="26"/>
      <c r="G73" s="68"/>
      <c r="H73" s="68"/>
      <c r="I73" s="68"/>
      <c r="J73" s="68"/>
      <c r="K73" s="68"/>
    </row>
    <row r="74" spans="1:11" x14ac:dyDescent="0.2">
      <c r="A74" s="23"/>
      <c r="B74" s="11"/>
      <c r="C74" s="43"/>
      <c r="D74" s="43"/>
      <c r="E74" s="43"/>
      <c r="F74" s="26"/>
      <c r="G74" s="68"/>
      <c r="H74" s="68"/>
      <c r="I74" s="68"/>
      <c r="J74" s="68"/>
      <c r="K74" s="68"/>
    </row>
    <row r="75" spans="1:11" x14ac:dyDescent="0.2">
      <c r="A75" s="43"/>
      <c r="B75" s="11"/>
      <c r="C75" s="43"/>
      <c r="D75" s="43"/>
      <c r="E75" s="43"/>
      <c r="F75" s="26"/>
      <c r="G75" s="68"/>
      <c r="H75" s="68"/>
      <c r="I75" s="68"/>
      <c r="J75" s="68"/>
      <c r="K75" s="68"/>
    </row>
    <row r="76" spans="1:11" x14ac:dyDescent="0.2">
      <c r="A76" s="43"/>
      <c r="B76" s="43"/>
      <c r="C76" s="43"/>
      <c r="D76" s="43"/>
      <c r="E76" s="43"/>
      <c r="F76" s="26"/>
      <c r="G76" s="68"/>
      <c r="H76" s="68"/>
      <c r="I76" s="68"/>
      <c r="J76" s="68"/>
      <c r="K76" s="68"/>
    </row>
    <row r="77" spans="1:11" x14ac:dyDescent="0.2">
      <c r="A77" s="43"/>
      <c r="B77" s="43"/>
      <c r="C77" s="23"/>
      <c r="D77" s="43"/>
      <c r="E77" s="43"/>
      <c r="F77" s="26"/>
      <c r="G77" s="69"/>
      <c r="H77" s="69"/>
      <c r="I77" s="69"/>
      <c r="J77" s="69"/>
      <c r="K77" s="69"/>
    </row>
    <row r="78" spans="1:11" x14ac:dyDescent="0.2">
      <c r="A78" s="43"/>
      <c r="B78" s="43"/>
      <c r="C78" s="43"/>
      <c r="D78" s="11"/>
      <c r="E78" s="43"/>
      <c r="F78" s="26"/>
      <c r="G78" s="68"/>
      <c r="H78" s="68"/>
      <c r="I78" s="68"/>
      <c r="J78" s="68"/>
      <c r="K78" s="68"/>
    </row>
    <row r="79" spans="1:11" x14ac:dyDescent="0.2">
      <c r="A79" s="43"/>
      <c r="B79" s="43"/>
      <c r="C79" s="43"/>
      <c r="D79" s="11"/>
      <c r="E79" s="43"/>
      <c r="F79" s="26"/>
      <c r="G79" s="68"/>
      <c r="H79" s="68"/>
      <c r="I79" s="68"/>
      <c r="J79" s="68"/>
      <c r="K79" s="68"/>
    </row>
    <row r="80" spans="1:11" x14ac:dyDescent="0.2">
      <c r="A80" s="43"/>
      <c r="B80" s="43"/>
      <c r="C80" s="43"/>
      <c r="D80" s="11"/>
      <c r="E80" s="43"/>
      <c r="F80" s="26"/>
      <c r="G80" s="68"/>
      <c r="H80" s="68"/>
      <c r="I80" s="68"/>
      <c r="J80" s="68"/>
      <c r="K80" s="68"/>
    </row>
    <row r="81" spans="1:18" x14ac:dyDescent="0.2">
      <c r="A81" s="43"/>
      <c r="B81" s="43"/>
      <c r="C81" s="43"/>
      <c r="D81" s="11"/>
      <c r="E81" s="43"/>
      <c r="F81" s="26"/>
      <c r="G81" s="68"/>
      <c r="H81" s="68"/>
      <c r="I81" s="68"/>
      <c r="J81" s="68"/>
      <c r="K81" s="68"/>
    </row>
    <row r="82" spans="1:18" x14ac:dyDescent="0.2">
      <c r="A82" s="43"/>
      <c r="B82" s="43"/>
      <c r="C82" s="43"/>
      <c r="D82" s="43"/>
      <c r="E82" s="43"/>
      <c r="G82" s="68"/>
      <c r="H82" s="68"/>
      <c r="I82" s="68"/>
      <c r="J82" s="68"/>
      <c r="K82" s="68"/>
    </row>
    <row r="83" spans="1:18" x14ac:dyDescent="0.2">
      <c r="A83" s="43"/>
      <c r="B83" s="43"/>
      <c r="C83" s="43"/>
      <c r="D83" s="43"/>
      <c r="E83" s="43"/>
      <c r="G83" s="68"/>
      <c r="H83" s="68"/>
      <c r="I83" s="68"/>
      <c r="J83" s="68"/>
      <c r="K83" s="68"/>
    </row>
    <row r="84" spans="1:18" x14ac:dyDescent="0.2">
      <c r="A84" s="43"/>
      <c r="B84" s="43"/>
      <c r="C84" s="43"/>
      <c r="D84" s="43"/>
      <c r="E84" s="43"/>
      <c r="G84" s="68"/>
      <c r="H84" s="68"/>
      <c r="I84" s="68"/>
      <c r="J84" s="68"/>
      <c r="K84" s="68"/>
    </row>
    <row r="85" spans="1:18" x14ac:dyDescent="0.2">
      <c r="A85" s="43"/>
      <c r="B85" s="43"/>
      <c r="C85" s="43"/>
      <c r="D85" s="43"/>
      <c r="E85" s="43"/>
    </row>
    <row r="86" spans="1:18" x14ac:dyDescent="0.2">
      <c r="A86" s="43"/>
      <c r="B86" s="43"/>
      <c r="C86" s="43"/>
      <c r="D86" s="43"/>
      <c r="E86" s="43"/>
    </row>
    <row r="87" spans="1:18" x14ac:dyDescent="0.2">
      <c r="A87" s="43"/>
      <c r="B87" s="43"/>
      <c r="C87" s="43"/>
      <c r="D87" s="43"/>
      <c r="E87" s="43"/>
    </row>
    <row r="88" spans="1:18" x14ac:dyDescent="0.2">
      <c r="A88" s="43"/>
      <c r="B88" s="43"/>
      <c r="C88" s="43"/>
      <c r="D88" s="43"/>
      <c r="E88" s="43"/>
    </row>
    <row r="89" spans="1:18" x14ac:dyDescent="0.2">
      <c r="A89" s="43"/>
      <c r="B89" s="43"/>
      <c r="C89" s="43"/>
      <c r="D89" s="43"/>
      <c r="E89" s="43"/>
    </row>
    <row r="90" spans="1:18" x14ac:dyDescent="0.2">
      <c r="A90" s="43"/>
      <c r="B90" s="43"/>
      <c r="C90" s="43"/>
      <c r="D90" s="43"/>
      <c r="E90" s="43"/>
    </row>
    <row r="91" spans="1:18" x14ac:dyDescent="0.2">
      <c r="A91" s="43"/>
      <c r="B91" s="43"/>
      <c r="C91" s="43"/>
      <c r="D91" s="43"/>
      <c r="E91" s="43"/>
    </row>
    <row r="92" spans="1:18" x14ac:dyDescent="0.2">
      <c r="A92" s="43"/>
      <c r="B92" s="43"/>
      <c r="C92" s="43"/>
      <c r="D92" s="43"/>
      <c r="E92" s="43"/>
    </row>
    <row r="93" spans="1:18" x14ac:dyDescent="0.2">
      <c r="A93" s="43"/>
      <c r="B93" s="43"/>
      <c r="C93" s="43"/>
      <c r="D93" s="43"/>
      <c r="E93" s="43"/>
    </row>
    <row r="94" spans="1:18" x14ac:dyDescent="0.2">
      <c r="A94" s="43"/>
      <c r="B94" s="43"/>
      <c r="C94" s="43"/>
      <c r="D94" s="43"/>
      <c r="E94" s="43"/>
    </row>
    <row r="95" spans="1:18" x14ac:dyDescent="0.2">
      <c r="A95" s="43"/>
      <c r="B95" s="43"/>
      <c r="C95" s="43"/>
      <c r="D95" s="43"/>
      <c r="E95" s="43"/>
    </row>
    <row r="96" spans="1:18" x14ac:dyDescent="0.2">
      <c r="A96" s="43"/>
      <c r="B96" s="43"/>
      <c r="C96" s="43"/>
      <c r="D96" s="43"/>
      <c r="E96" s="43"/>
      <c r="F96" s="70"/>
      <c r="G96" s="10"/>
      <c r="H96" s="10"/>
      <c r="I96" s="10"/>
      <c r="J96" s="10"/>
      <c r="K96" s="10"/>
      <c r="L96" s="23"/>
      <c r="M96" s="10"/>
      <c r="N96" s="10"/>
      <c r="O96" s="10"/>
      <c r="P96" s="23"/>
      <c r="Q96" s="23"/>
      <c r="R96" s="23"/>
    </row>
    <row r="97" spans="1:18" x14ac:dyDescent="0.2">
      <c r="A97" s="43"/>
      <c r="B97" s="43"/>
      <c r="C97" s="43"/>
      <c r="D97" s="43"/>
      <c r="E97" s="43"/>
      <c r="F97" s="70"/>
      <c r="G97" s="10"/>
      <c r="H97" s="10"/>
      <c r="I97" s="10"/>
      <c r="J97" s="10"/>
      <c r="K97" s="10"/>
      <c r="L97" s="23"/>
      <c r="M97" s="10"/>
      <c r="N97" s="10"/>
      <c r="O97" s="10"/>
      <c r="P97" s="23"/>
      <c r="Q97" s="23"/>
      <c r="R97" s="23"/>
    </row>
    <row r="98" spans="1:18" x14ac:dyDescent="0.2">
      <c r="A98" s="43"/>
      <c r="B98" s="43"/>
      <c r="C98" s="43"/>
      <c r="D98" s="43"/>
      <c r="E98" s="43"/>
      <c r="F98" s="70"/>
      <c r="G98" s="10"/>
      <c r="H98" s="10"/>
      <c r="I98" s="10"/>
      <c r="J98" s="10"/>
      <c r="K98" s="10"/>
      <c r="L98" s="23"/>
      <c r="M98" s="10"/>
      <c r="N98" s="10"/>
      <c r="O98" s="10"/>
      <c r="P98" s="23"/>
      <c r="Q98" s="23"/>
      <c r="R98" s="23"/>
    </row>
    <row r="99" spans="1:18" x14ac:dyDescent="0.2">
      <c r="A99" s="43"/>
      <c r="B99" s="43"/>
      <c r="C99" s="43"/>
      <c r="D99" s="43"/>
      <c r="E99" s="43"/>
      <c r="F99" s="70"/>
      <c r="G99" s="10"/>
      <c r="H99" s="10"/>
      <c r="I99" s="10"/>
      <c r="J99" s="10"/>
      <c r="K99" s="10"/>
      <c r="L99" s="23"/>
      <c r="M99" s="10"/>
      <c r="N99" s="10"/>
      <c r="O99" s="10"/>
      <c r="P99" s="23"/>
      <c r="Q99" s="23"/>
      <c r="R99" s="23"/>
    </row>
    <row r="100" spans="1:18" x14ac:dyDescent="0.2">
      <c r="A100" s="43"/>
      <c r="B100" s="43"/>
      <c r="C100" s="43"/>
      <c r="D100" s="43"/>
      <c r="E100" s="43"/>
      <c r="F100" s="70"/>
      <c r="G100" s="10"/>
      <c r="H100" s="10"/>
      <c r="I100" s="10"/>
      <c r="J100" s="10"/>
      <c r="K100" s="10"/>
      <c r="L100" s="23"/>
      <c r="M100" s="10"/>
      <c r="N100" s="10"/>
      <c r="O100" s="10"/>
      <c r="P100" s="23"/>
      <c r="Q100" s="23"/>
      <c r="R100" s="23"/>
    </row>
    <row r="101" spans="1:18" x14ac:dyDescent="0.2">
      <c r="A101" s="43"/>
      <c r="B101" s="43"/>
      <c r="C101" s="43"/>
      <c r="D101" s="43"/>
      <c r="E101" s="43"/>
      <c r="F101" s="70"/>
      <c r="G101" s="10"/>
      <c r="H101" s="10"/>
      <c r="I101" s="10"/>
      <c r="J101" s="10"/>
      <c r="K101" s="10"/>
      <c r="L101" s="23"/>
      <c r="M101" s="10"/>
      <c r="N101" s="10"/>
      <c r="O101" s="10"/>
      <c r="P101" s="23"/>
      <c r="Q101" s="23"/>
      <c r="R101" s="23"/>
    </row>
    <row r="102" spans="1:18" x14ac:dyDescent="0.2">
      <c r="A102" s="43"/>
      <c r="B102" s="43"/>
      <c r="C102" s="43"/>
      <c r="D102" s="43"/>
      <c r="E102" s="43"/>
      <c r="F102" s="70"/>
      <c r="G102" s="10"/>
      <c r="H102" s="10"/>
      <c r="I102" s="10"/>
      <c r="J102" s="10"/>
      <c r="K102" s="10"/>
      <c r="L102" s="23"/>
      <c r="M102" s="10"/>
      <c r="N102" s="10"/>
      <c r="O102" s="10"/>
      <c r="P102" s="23"/>
      <c r="Q102" s="23"/>
      <c r="R102" s="23"/>
    </row>
    <row r="103" spans="1:18" x14ac:dyDescent="0.2">
      <c r="A103" s="43"/>
      <c r="B103" s="43"/>
      <c r="C103" s="43"/>
      <c r="D103" s="43"/>
      <c r="E103" s="43"/>
      <c r="F103" s="70"/>
      <c r="G103" s="10"/>
      <c r="H103" s="10"/>
      <c r="I103" s="10"/>
      <c r="J103" s="10"/>
      <c r="K103" s="10"/>
      <c r="L103" s="23"/>
      <c r="M103" s="10"/>
      <c r="N103" s="10"/>
      <c r="O103" s="10"/>
      <c r="P103" s="23"/>
      <c r="Q103" s="23"/>
      <c r="R103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Soleimani</dc:creator>
  <cp:lastModifiedBy>michelle skillscanada.bc.ca</cp:lastModifiedBy>
  <dcterms:created xsi:type="dcterms:W3CDTF">2024-07-15T20:58:22Z</dcterms:created>
  <dcterms:modified xsi:type="dcterms:W3CDTF">2024-08-26T21:13:20Z</dcterms:modified>
</cp:coreProperties>
</file>